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X:\__HypomonitorWEB\"/>
    </mc:Choice>
  </mc:AlternateContent>
  <xr:revisionPtr revIDLastSave="0" documentId="13_ncr:1_{CCCCDEEF-565C-4236-B505-885E831270B8}" xr6:coauthVersionLast="47" xr6:coauthVersionMax="47" xr10:uidLastSave="{00000000-0000-0000-0000-000000000000}"/>
  <bookViews>
    <workbookView xWindow="4692" yWindow="2892" windowWidth="21372" windowHeight="12336" xr2:uid="{5581339B-2639-4DB8-9F2C-29BA001EF766}"/>
  </bookViews>
  <sheets>
    <sheet name="Tabulka Shrnutí" sheetId="4" r:id="rId1"/>
    <sheet name="ČBA Hypomonitor-detail" sheetId="1" r:id="rId2"/>
    <sheet name="Tabulka Splátky" sheetId="2" r:id="rId3"/>
    <sheet name="Úrokové sazby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10" i="2"/>
  <c r="D9" i="2"/>
  <c r="C216" i="3"/>
  <c r="C217" i="3"/>
  <c r="E6" i="2"/>
  <c r="E5" i="2"/>
  <c r="D8" i="2" s="1"/>
  <c r="A217" i="3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H8" i="2" l="1"/>
  <c r="H9" i="2"/>
  <c r="H10" i="2"/>
  <c r="H11" i="2"/>
  <c r="F9" i="2"/>
  <c r="G9" i="2"/>
  <c r="F10" i="2"/>
  <c r="G10" i="2"/>
  <c r="F11" i="2"/>
  <c r="G11" i="2"/>
  <c r="G8" i="2"/>
  <c r="F8" i="2"/>
  <c r="E8" i="2"/>
  <c r="E9" i="2"/>
  <c r="E10" i="2"/>
  <c r="E11" i="2"/>
</calcChain>
</file>

<file path=xl/sharedStrings.xml><?xml version="1.0" encoding="utf-8"?>
<sst xmlns="http://schemas.openxmlformats.org/spreadsheetml/2006/main" count="68" uniqueCount="41">
  <si>
    <t>Refinancované úvěry z jiné fin. instituce</t>
  </si>
  <si>
    <t>Interně refinancované nebo navýšené úvěry</t>
  </si>
  <si>
    <t>Počet</t>
  </si>
  <si>
    <t>z toho:</t>
  </si>
  <si>
    <t>ČBA Hypomonitor</t>
  </si>
  <si>
    <t>Nové úvěry – KOUPĚ</t>
  </si>
  <si>
    <t>Nové úvěry – VÝSTAVBA</t>
  </si>
  <si>
    <t>Nové úvěry – OSTATNÍ</t>
  </si>
  <si>
    <t>Celkový objem (mld. Kč)</t>
  </si>
  <si>
    <t>Průměrný objem (mil. Kč)</t>
  </si>
  <si>
    <t>Měsíční splátka průměrné hypotéky v závislosti na délce splatnosti a úrokové sazbě</t>
  </si>
  <si>
    <t>Měsíční splátka:</t>
  </si>
  <si>
    <t>Splatnost hypotéky v letech:</t>
  </si>
  <si>
    <t>Průměrná úroková sazba v %:</t>
  </si>
  <si>
    <t>Zdroj: ČBA</t>
  </si>
  <si>
    <t>Zdroj:</t>
  </si>
  <si>
    <t>Hypoteční sazby v %</t>
  </si>
  <si>
    <t>https://www.cnb.cz/cnb/STAT.ARADY_PKG.PARAMETRY_SESTAVY?p_sestuid=61025&amp;p_strid=AAD&amp;p_lang=CS</t>
  </si>
  <si>
    <t>Oficální data ČNB</t>
  </si>
  <si>
    <t>www.cbaonline.cz</t>
  </si>
  <si>
    <t>Odkaz:</t>
  </si>
  <si>
    <t>Průměrná úroková sazba (%)</t>
  </si>
  <si>
    <t>Pozn.: údaje za září byly mírně revidovány a nepatrně se proto liší od dříve zveřejněných hodnot zářijového Hypomonitoru</t>
  </si>
  <si>
    <t>ČBA Hypomonitor říjen 2021</t>
  </si>
  <si>
    <t>Objem
(mld. Kč)</t>
  </si>
  <si>
    <t>Sazba
 (%)</t>
  </si>
  <si>
    <t xml:space="preserve">Nové úvěry </t>
  </si>
  <si>
    <t>Refinancované z jiné instituce</t>
  </si>
  <si>
    <t>Refinancované interně</t>
  </si>
  <si>
    <t xml:space="preserve">z toho: </t>
  </si>
  <si>
    <t>Pozn.: barevný sloupec odpovídá úrokové sazbě posledního ČBA Hypomonitoru, ostatní úrokové sazby jsou ilustrační</t>
  </si>
  <si>
    <t>Pramen: ČNB, ČBA</t>
  </si>
  <si>
    <t>Průměrná hypoteční sazba – nové obchody (%)</t>
  </si>
  <si>
    <t>Nové úvěry</t>
  </si>
  <si>
    <t>Celkem</t>
  </si>
  <si>
    <t>Průměrná velikost nové hypotéky v Kč:</t>
  </si>
  <si>
    <t>na koupi</t>
  </si>
  <si>
    <t>na výstavbu</t>
  </si>
  <si>
    <t>ostatní</t>
  </si>
  <si>
    <t>Hypotéky – CELKEM</t>
  </si>
  <si>
    <t>Pramen: ČBA Hypomonitor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</si>
</sst>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3"/>
      <name val="Calibri Light"/>
      <family val="2"/>
      <charset val="238"/>
      <scheme val="major"/>
    </font>
    <font>
      <sz val="11"/>
      <color theme="3"/>
      <name val="Calibri Light"/>
      <family val="2"/>
      <charset val="238"/>
      <scheme val="major"/>
    </font>
    <font>
      <sz val="25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u/>
      <sz val="11"/>
      <color theme="10"/>
      <name val="Calibri"/>
      <family val="2"/>
      <scheme val="minor"/>
    </font>
    <font>
      <b/>
      <sz val="14"/>
      <color theme="3"/>
      <name val="Calibri Light"/>
      <family val="2"/>
      <charset val="238"/>
      <scheme val="major"/>
    </font>
    <font>
      <sz val="11"/>
      <color theme="3"/>
      <name val="Calibri"/>
      <family val="2"/>
      <scheme val="minor"/>
    </font>
    <font>
      <sz val="10"/>
      <color theme="3"/>
      <name val="Calibri Light"/>
      <family val="2"/>
      <charset val="238"/>
      <scheme val="major"/>
    </font>
    <font>
      <b/>
      <sz val="25"/>
      <color theme="3"/>
      <name val="Calibri Light"/>
      <family val="2"/>
      <charset val="238"/>
      <scheme val="major"/>
    </font>
    <font>
      <sz val="15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3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/>
    <xf numFmtId="0" fontId="1" fillId="0" borderId="13" xfId="0" applyFont="1" applyBorder="1"/>
    <xf numFmtId="0" fontId="5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6" fillId="0" borderId="0" xfId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7" fillId="0" borderId="0" xfId="0" applyFont="1" applyFill="1" applyAlignment="1">
      <alignment vertical="center"/>
    </xf>
    <xf numFmtId="0" fontId="1" fillId="0" borderId="13" xfId="0" applyFont="1" applyFill="1" applyBorder="1"/>
    <xf numFmtId="165" fontId="1" fillId="0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/>
    <xf numFmtId="165" fontId="1" fillId="0" borderId="19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2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0" fillId="0" borderId="15" xfId="0" applyBorder="1"/>
    <xf numFmtId="3" fontId="1" fillId="0" borderId="0" xfId="0" applyNumberFormat="1" applyFont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/>
    <xf numFmtId="0" fontId="9" fillId="0" borderId="0" xfId="0" applyFont="1" applyFill="1"/>
    <xf numFmtId="2" fontId="10" fillId="0" borderId="0" xfId="0" applyNumberFormat="1" applyFont="1" applyAlignment="1">
      <alignment horizontal="left" vertical="center" indent="1"/>
    </xf>
    <xf numFmtId="14" fontId="3" fillId="0" borderId="0" xfId="0" applyNumberFormat="1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5" fillId="0" borderId="15" xfId="0" applyFont="1" applyFill="1" applyBorder="1"/>
    <xf numFmtId="0" fontId="5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165" fontId="1" fillId="0" borderId="0" xfId="0" applyNumberFormat="1" applyFont="1" applyFill="1" applyAlignment="1">
      <alignment horizontal="left" indent="3"/>
    </xf>
    <xf numFmtId="165" fontId="1" fillId="0" borderId="13" xfId="0" applyNumberFormat="1" applyFont="1" applyFill="1" applyBorder="1" applyAlignment="1">
      <alignment horizontal="left" indent="3"/>
    </xf>
    <xf numFmtId="0" fontId="5" fillId="0" borderId="13" xfId="0" applyFont="1" applyFill="1" applyBorder="1" applyAlignment="1">
      <alignment horizontal="left" indent="1"/>
    </xf>
    <xf numFmtId="2" fontId="5" fillId="0" borderId="0" xfId="0" applyNumberFormat="1" applyFont="1" applyFill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Oficiální data ČNB</c:v>
          </c:tx>
          <c:spPr>
            <a:ln w="1270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'Úrokové sazby'!$A$61:$A$217</c:f>
              <c:numCache>
                <c:formatCode>m/d/yyyy</c:formatCode>
                <c:ptCount val="157"/>
                <c:pt idx="0">
                  <c:v>39752</c:v>
                </c:pt>
                <c:pt idx="1">
                  <c:v>39782</c:v>
                </c:pt>
                <c:pt idx="2">
                  <c:v>39813</c:v>
                </c:pt>
                <c:pt idx="3">
                  <c:v>39844</c:v>
                </c:pt>
                <c:pt idx="4">
                  <c:v>39872</c:v>
                </c:pt>
                <c:pt idx="5">
                  <c:v>39903</c:v>
                </c:pt>
                <c:pt idx="6">
                  <c:v>39933</c:v>
                </c:pt>
                <c:pt idx="7">
                  <c:v>39964</c:v>
                </c:pt>
                <c:pt idx="8">
                  <c:v>39994</c:v>
                </c:pt>
                <c:pt idx="9">
                  <c:v>40025</c:v>
                </c:pt>
                <c:pt idx="10">
                  <c:v>40056</c:v>
                </c:pt>
                <c:pt idx="11">
                  <c:v>40086</c:v>
                </c:pt>
                <c:pt idx="12">
                  <c:v>40117</c:v>
                </c:pt>
                <c:pt idx="13">
                  <c:v>40147</c:v>
                </c:pt>
                <c:pt idx="14">
                  <c:v>40178</c:v>
                </c:pt>
                <c:pt idx="15">
                  <c:v>40209</c:v>
                </c:pt>
                <c:pt idx="16">
                  <c:v>40237</c:v>
                </c:pt>
                <c:pt idx="17">
                  <c:v>40268</c:v>
                </c:pt>
                <c:pt idx="18">
                  <c:v>40298</c:v>
                </c:pt>
                <c:pt idx="19">
                  <c:v>40329</c:v>
                </c:pt>
                <c:pt idx="20">
                  <c:v>40359</c:v>
                </c:pt>
                <c:pt idx="21">
                  <c:v>40390</c:v>
                </c:pt>
                <c:pt idx="22">
                  <c:v>40421</c:v>
                </c:pt>
                <c:pt idx="23">
                  <c:v>40451</c:v>
                </c:pt>
                <c:pt idx="24">
                  <c:v>40482</c:v>
                </c:pt>
                <c:pt idx="25">
                  <c:v>40512</c:v>
                </c:pt>
                <c:pt idx="26">
                  <c:v>40543</c:v>
                </c:pt>
                <c:pt idx="27">
                  <c:v>40574</c:v>
                </c:pt>
                <c:pt idx="28">
                  <c:v>40602</c:v>
                </c:pt>
                <c:pt idx="29">
                  <c:v>40633</c:v>
                </c:pt>
                <c:pt idx="30">
                  <c:v>40663</c:v>
                </c:pt>
                <c:pt idx="31">
                  <c:v>40694</c:v>
                </c:pt>
                <c:pt idx="32">
                  <c:v>40724</c:v>
                </c:pt>
                <c:pt idx="33">
                  <c:v>40755</c:v>
                </c:pt>
                <c:pt idx="34">
                  <c:v>40786</c:v>
                </c:pt>
                <c:pt idx="35">
                  <c:v>40816</c:v>
                </c:pt>
                <c:pt idx="36">
                  <c:v>40847</c:v>
                </c:pt>
                <c:pt idx="37">
                  <c:v>40877</c:v>
                </c:pt>
                <c:pt idx="38">
                  <c:v>40908</c:v>
                </c:pt>
                <c:pt idx="39">
                  <c:v>40939</c:v>
                </c:pt>
                <c:pt idx="40">
                  <c:v>40968</c:v>
                </c:pt>
                <c:pt idx="41">
                  <c:v>40999</c:v>
                </c:pt>
                <c:pt idx="42">
                  <c:v>41029</c:v>
                </c:pt>
                <c:pt idx="43">
                  <c:v>41060</c:v>
                </c:pt>
                <c:pt idx="44">
                  <c:v>41090</c:v>
                </c:pt>
                <c:pt idx="45">
                  <c:v>41121</c:v>
                </c:pt>
                <c:pt idx="46">
                  <c:v>41152</c:v>
                </c:pt>
                <c:pt idx="47">
                  <c:v>41182</c:v>
                </c:pt>
                <c:pt idx="48">
                  <c:v>41213</c:v>
                </c:pt>
                <c:pt idx="49">
                  <c:v>41243</c:v>
                </c:pt>
                <c:pt idx="50">
                  <c:v>41274</c:v>
                </c:pt>
                <c:pt idx="51">
                  <c:v>41305</c:v>
                </c:pt>
                <c:pt idx="52">
                  <c:v>41333</c:v>
                </c:pt>
                <c:pt idx="53">
                  <c:v>41364</c:v>
                </c:pt>
                <c:pt idx="54">
                  <c:v>41394</c:v>
                </c:pt>
                <c:pt idx="55">
                  <c:v>41425</c:v>
                </c:pt>
                <c:pt idx="56">
                  <c:v>41455</c:v>
                </c:pt>
                <c:pt idx="57">
                  <c:v>41486</c:v>
                </c:pt>
                <c:pt idx="58">
                  <c:v>41517</c:v>
                </c:pt>
                <c:pt idx="59">
                  <c:v>41547</c:v>
                </c:pt>
                <c:pt idx="60">
                  <c:v>41578</c:v>
                </c:pt>
                <c:pt idx="61">
                  <c:v>41608</c:v>
                </c:pt>
                <c:pt idx="62">
                  <c:v>41639</c:v>
                </c:pt>
                <c:pt idx="63">
                  <c:v>41670</c:v>
                </c:pt>
                <c:pt idx="64">
                  <c:v>41698</c:v>
                </c:pt>
                <c:pt idx="65">
                  <c:v>41729</c:v>
                </c:pt>
                <c:pt idx="66">
                  <c:v>41759</c:v>
                </c:pt>
                <c:pt idx="67">
                  <c:v>41790</c:v>
                </c:pt>
                <c:pt idx="68">
                  <c:v>41820</c:v>
                </c:pt>
                <c:pt idx="69">
                  <c:v>41851</c:v>
                </c:pt>
                <c:pt idx="70">
                  <c:v>41882</c:v>
                </c:pt>
                <c:pt idx="71">
                  <c:v>41912</c:v>
                </c:pt>
                <c:pt idx="72">
                  <c:v>41943</c:v>
                </c:pt>
                <c:pt idx="73">
                  <c:v>41973</c:v>
                </c:pt>
                <c:pt idx="74">
                  <c:v>42004</c:v>
                </c:pt>
                <c:pt idx="75">
                  <c:v>42035</c:v>
                </c:pt>
                <c:pt idx="76">
                  <c:v>42063</c:v>
                </c:pt>
                <c:pt idx="77">
                  <c:v>42094</c:v>
                </c:pt>
                <c:pt idx="78">
                  <c:v>42124</c:v>
                </c:pt>
                <c:pt idx="79">
                  <c:v>42155</c:v>
                </c:pt>
                <c:pt idx="80">
                  <c:v>42185</c:v>
                </c:pt>
                <c:pt idx="81">
                  <c:v>42216</c:v>
                </c:pt>
                <c:pt idx="82">
                  <c:v>42247</c:v>
                </c:pt>
                <c:pt idx="83">
                  <c:v>42277</c:v>
                </c:pt>
                <c:pt idx="84">
                  <c:v>42308</c:v>
                </c:pt>
                <c:pt idx="85">
                  <c:v>42338</c:v>
                </c:pt>
                <c:pt idx="86">
                  <c:v>42369</c:v>
                </c:pt>
                <c:pt idx="87">
                  <c:v>42400</c:v>
                </c:pt>
                <c:pt idx="88">
                  <c:v>42429</c:v>
                </c:pt>
                <c:pt idx="89">
                  <c:v>42460</c:v>
                </c:pt>
                <c:pt idx="90">
                  <c:v>42490</c:v>
                </c:pt>
                <c:pt idx="91">
                  <c:v>42521</c:v>
                </c:pt>
                <c:pt idx="92">
                  <c:v>42551</c:v>
                </c:pt>
                <c:pt idx="93">
                  <c:v>42582</c:v>
                </c:pt>
                <c:pt idx="94">
                  <c:v>42613</c:v>
                </c:pt>
                <c:pt idx="95">
                  <c:v>42643</c:v>
                </c:pt>
                <c:pt idx="96">
                  <c:v>42674</c:v>
                </c:pt>
                <c:pt idx="97">
                  <c:v>42704</c:v>
                </c:pt>
                <c:pt idx="98">
                  <c:v>42735</c:v>
                </c:pt>
                <c:pt idx="99">
                  <c:v>42766</c:v>
                </c:pt>
                <c:pt idx="100">
                  <c:v>42794</c:v>
                </c:pt>
                <c:pt idx="101">
                  <c:v>42825</c:v>
                </c:pt>
                <c:pt idx="102">
                  <c:v>42855</c:v>
                </c:pt>
                <c:pt idx="103">
                  <c:v>42886</c:v>
                </c:pt>
                <c:pt idx="104">
                  <c:v>42916</c:v>
                </c:pt>
                <c:pt idx="105">
                  <c:v>42947</c:v>
                </c:pt>
                <c:pt idx="106">
                  <c:v>42978</c:v>
                </c:pt>
                <c:pt idx="107">
                  <c:v>43008</c:v>
                </c:pt>
                <c:pt idx="108">
                  <c:v>43039</c:v>
                </c:pt>
                <c:pt idx="109">
                  <c:v>43069</c:v>
                </c:pt>
                <c:pt idx="110">
                  <c:v>43100</c:v>
                </c:pt>
                <c:pt idx="111">
                  <c:v>43131</c:v>
                </c:pt>
                <c:pt idx="112">
                  <c:v>43159</c:v>
                </c:pt>
                <c:pt idx="113">
                  <c:v>43190</c:v>
                </c:pt>
                <c:pt idx="114">
                  <c:v>43220</c:v>
                </c:pt>
                <c:pt idx="115">
                  <c:v>43251</c:v>
                </c:pt>
                <c:pt idx="116">
                  <c:v>43281</c:v>
                </c:pt>
                <c:pt idx="117">
                  <c:v>43312</c:v>
                </c:pt>
                <c:pt idx="118">
                  <c:v>43343</c:v>
                </c:pt>
                <c:pt idx="119">
                  <c:v>43373</c:v>
                </c:pt>
                <c:pt idx="120">
                  <c:v>43404</c:v>
                </c:pt>
                <c:pt idx="121">
                  <c:v>43434</c:v>
                </c:pt>
                <c:pt idx="122">
                  <c:v>43465</c:v>
                </c:pt>
                <c:pt idx="123">
                  <c:v>43496</c:v>
                </c:pt>
                <c:pt idx="124">
                  <c:v>43524</c:v>
                </c:pt>
                <c:pt idx="125">
                  <c:v>43555</c:v>
                </c:pt>
                <c:pt idx="126">
                  <c:v>43585</c:v>
                </c:pt>
                <c:pt idx="127">
                  <c:v>43616</c:v>
                </c:pt>
                <c:pt idx="128">
                  <c:v>43646</c:v>
                </c:pt>
                <c:pt idx="129">
                  <c:v>43677</c:v>
                </c:pt>
                <c:pt idx="130">
                  <c:v>43708</c:v>
                </c:pt>
                <c:pt idx="131">
                  <c:v>43738</c:v>
                </c:pt>
                <c:pt idx="132">
                  <c:v>43769</c:v>
                </c:pt>
                <c:pt idx="133">
                  <c:v>43799</c:v>
                </c:pt>
                <c:pt idx="134">
                  <c:v>43830</c:v>
                </c:pt>
                <c:pt idx="135">
                  <c:v>43861</c:v>
                </c:pt>
                <c:pt idx="136">
                  <c:v>43890</c:v>
                </c:pt>
                <c:pt idx="137">
                  <c:v>43921</c:v>
                </c:pt>
                <c:pt idx="138">
                  <c:v>43951</c:v>
                </c:pt>
                <c:pt idx="139">
                  <c:v>43982</c:v>
                </c:pt>
                <c:pt idx="140">
                  <c:v>44012</c:v>
                </c:pt>
                <c:pt idx="141">
                  <c:v>44043</c:v>
                </c:pt>
                <c:pt idx="142">
                  <c:v>44074</c:v>
                </c:pt>
                <c:pt idx="143">
                  <c:v>44104</c:v>
                </c:pt>
                <c:pt idx="144">
                  <c:v>44135</c:v>
                </c:pt>
                <c:pt idx="145">
                  <c:v>44165</c:v>
                </c:pt>
                <c:pt idx="146">
                  <c:v>44196</c:v>
                </c:pt>
                <c:pt idx="147">
                  <c:v>44227</c:v>
                </c:pt>
                <c:pt idx="148">
                  <c:v>44255</c:v>
                </c:pt>
                <c:pt idx="149">
                  <c:v>44286</c:v>
                </c:pt>
                <c:pt idx="150">
                  <c:v>44316</c:v>
                </c:pt>
                <c:pt idx="151">
                  <c:v>44347</c:v>
                </c:pt>
                <c:pt idx="152">
                  <c:v>44377</c:v>
                </c:pt>
                <c:pt idx="153">
                  <c:v>44408</c:v>
                </c:pt>
                <c:pt idx="154">
                  <c:v>44439</c:v>
                </c:pt>
                <c:pt idx="155">
                  <c:v>44469</c:v>
                </c:pt>
                <c:pt idx="156">
                  <c:v>44500</c:v>
                </c:pt>
              </c:numCache>
            </c:numRef>
          </c:cat>
          <c:val>
            <c:numRef>
              <c:f>'Úrokové sazby'!$B$61:$B$217</c:f>
              <c:numCache>
                <c:formatCode>0.00</c:formatCode>
                <c:ptCount val="157"/>
                <c:pt idx="0">
                  <c:v>5.68</c:v>
                </c:pt>
                <c:pt idx="1">
                  <c:v>5.68</c:v>
                </c:pt>
                <c:pt idx="2">
                  <c:v>5.69</c:v>
                </c:pt>
                <c:pt idx="3">
                  <c:v>5.75</c:v>
                </c:pt>
                <c:pt idx="4">
                  <c:v>5.77</c:v>
                </c:pt>
                <c:pt idx="5">
                  <c:v>5.68</c:v>
                </c:pt>
                <c:pt idx="6">
                  <c:v>5.68</c:v>
                </c:pt>
                <c:pt idx="7">
                  <c:v>5.71</c:v>
                </c:pt>
                <c:pt idx="8">
                  <c:v>5.71</c:v>
                </c:pt>
                <c:pt idx="9">
                  <c:v>5.75</c:v>
                </c:pt>
                <c:pt idx="10">
                  <c:v>5.73</c:v>
                </c:pt>
                <c:pt idx="11">
                  <c:v>5.71</c:v>
                </c:pt>
                <c:pt idx="12">
                  <c:v>5.69</c:v>
                </c:pt>
                <c:pt idx="13">
                  <c:v>5.67</c:v>
                </c:pt>
                <c:pt idx="14">
                  <c:v>5.66</c:v>
                </c:pt>
                <c:pt idx="15">
                  <c:v>5.52</c:v>
                </c:pt>
                <c:pt idx="16">
                  <c:v>5.47</c:v>
                </c:pt>
                <c:pt idx="17">
                  <c:v>5.4</c:v>
                </c:pt>
                <c:pt idx="18">
                  <c:v>5.3</c:v>
                </c:pt>
                <c:pt idx="19">
                  <c:v>5.13</c:v>
                </c:pt>
                <c:pt idx="20">
                  <c:v>5.01</c:v>
                </c:pt>
                <c:pt idx="21">
                  <c:v>4.91</c:v>
                </c:pt>
                <c:pt idx="22">
                  <c:v>4.87</c:v>
                </c:pt>
                <c:pt idx="23">
                  <c:v>4.6500000000000004</c:v>
                </c:pt>
                <c:pt idx="24">
                  <c:v>4.5599999999999996</c:v>
                </c:pt>
                <c:pt idx="25">
                  <c:v>4.47</c:v>
                </c:pt>
                <c:pt idx="26">
                  <c:v>4.4000000000000004</c:v>
                </c:pt>
                <c:pt idx="27">
                  <c:v>4.37</c:v>
                </c:pt>
                <c:pt idx="28">
                  <c:v>4.4000000000000004</c:v>
                </c:pt>
                <c:pt idx="29">
                  <c:v>4.32</c:v>
                </c:pt>
                <c:pt idx="30">
                  <c:v>4.32</c:v>
                </c:pt>
                <c:pt idx="31">
                  <c:v>4.24</c:v>
                </c:pt>
                <c:pt idx="32">
                  <c:v>4.2300000000000004</c:v>
                </c:pt>
                <c:pt idx="33">
                  <c:v>4.2</c:v>
                </c:pt>
                <c:pt idx="34">
                  <c:v>4.1900000000000004</c:v>
                </c:pt>
                <c:pt idx="35">
                  <c:v>4.04</c:v>
                </c:pt>
                <c:pt idx="36">
                  <c:v>3.91</c:v>
                </c:pt>
                <c:pt idx="37">
                  <c:v>3.76</c:v>
                </c:pt>
                <c:pt idx="38">
                  <c:v>3.72</c:v>
                </c:pt>
                <c:pt idx="39">
                  <c:v>3.72</c:v>
                </c:pt>
                <c:pt idx="40">
                  <c:v>3.73</c:v>
                </c:pt>
                <c:pt idx="41">
                  <c:v>3.75</c:v>
                </c:pt>
                <c:pt idx="42">
                  <c:v>3.81</c:v>
                </c:pt>
                <c:pt idx="43">
                  <c:v>3.76</c:v>
                </c:pt>
                <c:pt idx="44">
                  <c:v>3.71</c:v>
                </c:pt>
                <c:pt idx="45">
                  <c:v>3.65</c:v>
                </c:pt>
                <c:pt idx="46">
                  <c:v>3.61</c:v>
                </c:pt>
                <c:pt idx="47">
                  <c:v>3.59</c:v>
                </c:pt>
                <c:pt idx="48">
                  <c:v>3.48</c:v>
                </c:pt>
                <c:pt idx="49">
                  <c:v>3.34</c:v>
                </c:pt>
                <c:pt idx="50">
                  <c:v>3.28</c:v>
                </c:pt>
                <c:pt idx="51">
                  <c:v>3.35</c:v>
                </c:pt>
                <c:pt idx="52">
                  <c:v>3.38</c:v>
                </c:pt>
                <c:pt idx="53">
                  <c:v>3.28</c:v>
                </c:pt>
                <c:pt idx="54">
                  <c:v>3.21</c:v>
                </c:pt>
                <c:pt idx="55">
                  <c:v>3.13</c:v>
                </c:pt>
                <c:pt idx="56">
                  <c:v>3.06</c:v>
                </c:pt>
                <c:pt idx="57">
                  <c:v>3.12</c:v>
                </c:pt>
                <c:pt idx="58">
                  <c:v>3.14</c:v>
                </c:pt>
                <c:pt idx="59">
                  <c:v>3.1</c:v>
                </c:pt>
                <c:pt idx="60">
                  <c:v>3.17</c:v>
                </c:pt>
                <c:pt idx="61">
                  <c:v>3.16</c:v>
                </c:pt>
                <c:pt idx="62">
                  <c:v>3.15</c:v>
                </c:pt>
                <c:pt idx="63">
                  <c:v>3.29</c:v>
                </c:pt>
                <c:pt idx="64">
                  <c:v>3.23</c:v>
                </c:pt>
                <c:pt idx="65">
                  <c:v>3.1</c:v>
                </c:pt>
                <c:pt idx="66">
                  <c:v>3.05</c:v>
                </c:pt>
                <c:pt idx="67">
                  <c:v>3</c:v>
                </c:pt>
                <c:pt idx="68">
                  <c:v>2.95</c:v>
                </c:pt>
                <c:pt idx="69">
                  <c:v>2.9</c:v>
                </c:pt>
                <c:pt idx="70">
                  <c:v>2.87</c:v>
                </c:pt>
                <c:pt idx="71">
                  <c:v>2.77</c:v>
                </c:pt>
                <c:pt idx="72">
                  <c:v>2.75</c:v>
                </c:pt>
                <c:pt idx="73">
                  <c:v>2.66</c:v>
                </c:pt>
                <c:pt idx="74">
                  <c:v>2.57</c:v>
                </c:pt>
                <c:pt idx="75">
                  <c:v>2.65</c:v>
                </c:pt>
                <c:pt idx="76">
                  <c:v>2.5099999999999998</c:v>
                </c:pt>
                <c:pt idx="77">
                  <c:v>2.38</c:v>
                </c:pt>
                <c:pt idx="78">
                  <c:v>2.37</c:v>
                </c:pt>
                <c:pt idx="79">
                  <c:v>2.2999999999999998</c:v>
                </c:pt>
                <c:pt idx="80">
                  <c:v>2.25</c:v>
                </c:pt>
                <c:pt idx="81">
                  <c:v>2.2999999999999998</c:v>
                </c:pt>
                <c:pt idx="82">
                  <c:v>2.29</c:v>
                </c:pt>
                <c:pt idx="83">
                  <c:v>2.2999999999999998</c:v>
                </c:pt>
                <c:pt idx="84">
                  <c:v>2.3199999999999998</c:v>
                </c:pt>
                <c:pt idx="85">
                  <c:v>2.2799999999999998</c:v>
                </c:pt>
                <c:pt idx="86">
                  <c:v>2.2200000000000002</c:v>
                </c:pt>
                <c:pt idx="87">
                  <c:v>2.2999999999999998</c:v>
                </c:pt>
                <c:pt idx="88">
                  <c:v>2.25</c:v>
                </c:pt>
                <c:pt idx="89">
                  <c:v>2.16</c:v>
                </c:pt>
                <c:pt idx="90">
                  <c:v>2.17</c:v>
                </c:pt>
                <c:pt idx="91">
                  <c:v>2.12</c:v>
                </c:pt>
                <c:pt idx="92">
                  <c:v>2.0699999999999998</c:v>
                </c:pt>
                <c:pt idx="93">
                  <c:v>2.1</c:v>
                </c:pt>
                <c:pt idx="94">
                  <c:v>2.0299999999999998</c:v>
                </c:pt>
                <c:pt idx="95">
                  <c:v>2</c:v>
                </c:pt>
                <c:pt idx="96">
                  <c:v>2</c:v>
                </c:pt>
                <c:pt idx="97">
                  <c:v>1.91</c:v>
                </c:pt>
                <c:pt idx="98">
                  <c:v>1.96</c:v>
                </c:pt>
                <c:pt idx="99">
                  <c:v>2.06</c:v>
                </c:pt>
                <c:pt idx="100">
                  <c:v>2.02</c:v>
                </c:pt>
                <c:pt idx="101">
                  <c:v>2.06</c:v>
                </c:pt>
                <c:pt idx="102">
                  <c:v>2.09</c:v>
                </c:pt>
                <c:pt idx="103">
                  <c:v>2.1</c:v>
                </c:pt>
                <c:pt idx="104">
                  <c:v>2.11</c:v>
                </c:pt>
                <c:pt idx="105">
                  <c:v>2.11</c:v>
                </c:pt>
                <c:pt idx="106">
                  <c:v>2.1</c:v>
                </c:pt>
                <c:pt idx="107">
                  <c:v>2.12</c:v>
                </c:pt>
                <c:pt idx="108">
                  <c:v>2.17</c:v>
                </c:pt>
                <c:pt idx="109">
                  <c:v>2.19</c:v>
                </c:pt>
                <c:pt idx="110">
                  <c:v>2.2200000000000002</c:v>
                </c:pt>
                <c:pt idx="111">
                  <c:v>2.2999999999999998</c:v>
                </c:pt>
                <c:pt idx="112">
                  <c:v>2.3199999999999998</c:v>
                </c:pt>
                <c:pt idx="113">
                  <c:v>2.41</c:v>
                </c:pt>
                <c:pt idx="114">
                  <c:v>2.44</c:v>
                </c:pt>
                <c:pt idx="115">
                  <c:v>2.4300000000000002</c:v>
                </c:pt>
                <c:pt idx="116">
                  <c:v>2.4300000000000002</c:v>
                </c:pt>
                <c:pt idx="117">
                  <c:v>2.4500000000000002</c:v>
                </c:pt>
                <c:pt idx="118">
                  <c:v>2.4900000000000002</c:v>
                </c:pt>
                <c:pt idx="119">
                  <c:v>2.54</c:v>
                </c:pt>
                <c:pt idx="120">
                  <c:v>2.61</c:v>
                </c:pt>
                <c:pt idx="121">
                  <c:v>2.68</c:v>
                </c:pt>
                <c:pt idx="122">
                  <c:v>2.79</c:v>
                </c:pt>
                <c:pt idx="123">
                  <c:v>2.79</c:v>
                </c:pt>
                <c:pt idx="124">
                  <c:v>2.82</c:v>
                </c:pt>
                <c:pt idx="125">
                  <c:v>2.8</c:v>
                </c:pt>
                <c:pt idx="126">
                  <c:v>2.76</c:v>
                </c:pt>
                <c:pt idx="127">
                  <c:v>2.75</c:v>
                </c:pt>
                <c:pt idx="128">
                  <c:v>2.71</c:v>
                </c:pt>
                <c:pt idx="129">
                  <c:v>2.65</c:v>
                </c:pt>
                <c:pt idx="130">
                  <c:v>2.61</c:v>
                </c:pt>
                <c:pt idx="131">
                  <c:v>2.4900000000000002</c:v>
                </c:pt>
                <c:pt idx="132">
                  <c:v>2.42</c:v>
                </c:pt>
                <c:pt idx="133">
                  <c:v>2.38</c:v>
                </c:pt>
                <c:pt idx="134">
                  <c:v>2.35</c:v>
                </c:pt>
                <c:pt idx="135">
                  <c:v>2.38</c:v>
                </c:pt>
                <c:pt idx="136">
                  <c:v>2.4300000000000002</c:v>
                </c:pt>
                <c:pt idx="137">
                  <c:v>2.42</c:v>
                </c:pt>
                <c:pt idx="138">
                  <c:v>2.37</c:v>
                </c:pt>
                <c:pt idx="139">
                  <c:v>2.39</c:v>
                </c:pt>
                <c:pt idx="140">
                  <c:v>2.2999999999999998</c:v>
                </c:pt>
                <c:pt idx="141">
                  <c:v>2.23</c:v>
                </c:pt>
                <c:pt idx="142">
                  <c:v>2.17</c:v>
                </c:pt>
                <c:pt idx="143">
                  <c:v>2.12</c:v>
                </c:pt>
                <c:pt idx="144">
                  <c:v>2.08</c:v>
                </c:pt>
                <c:pt idx="145">
                  <c:v>2.04</c:v>
                </c:pt>
                <c:pt idx="146">
                  <c:v>2.0099999999999998</c:v>
                </c:pt>
                <c:pt idx="147">
                  <c:v>1.99</c:v>
                </c:pt>
                <c:pt idx="148">
                  <c:v>1.99</c:v>
                </c:pt>
                <c:pt idx="149">
                  <c:v>1.98</c:v>
                </c:pt>
                <c:pt idx="150">
                  <c:v>2.0099999999999998</c:v>
                </c:pt>
                <c:pt idx="151">
                  <c:v>2.06</c:v>
                </c:pt>
                <c:pt idx="152">
                  <c:v>2.12</c:v>
                </c:pt>
                <c:pt idx="153">
                  <c:v>2.2000000000000002</c:v>
                </c:pt>
                <c:pt idx="154">
                  <c:v>2.27</c:v>
                </c:pt>
                <c:pt idx="155">
                  <c:v>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D-4892-BCCF-D0DF09DBDB8A}"/>
            </c:ext>
          </c:extLst>
        </c:ser>
        <c:ser>
          <c:idx val="1"/>
          <c:order val="1"/>
          <c:tx>
            <c:v>ČBA Hypomonitor</c:v>
          </c:tx>
          <c:spPr>
            <a:ln w="28575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'Úrokové sazby'!$A$61:$A$217</c:f>
              <c:numCache>
                <c:formatCode>m/d/yyyy</c:formatCode>
                <c:ptCount val="157"/>
                <c:pt idx="0">
                  <c:v>39752</c:v>
                </c:pt>
                <c:pt idx="1">
                  <c:v>39782</c:v>
                </c:pt>
                <c:pt idx="2">
                  <c:v>39813</c:v>
                </c:pt>
                <c:pt idx="3">
                  <c:v>39844</c:v>
                </c:pt>
                <c:pt idx="4">
                  <c:v>39872</c:v>
                </c:pt>
                <c:pt idx="5">
                  <c:v>39903</c:v>
                </c:pt>
                <c:pt idx="6">
                  <c:v>39933</c:v>
                </c:pt>
                <c:pt idx="7">
                  <c:v>39964</c:v>
                </c:pt>
                <c:pt idx="8">
                  <c:v>39994</c:v>
                </c:pt>
                <c:pt idx="9">
                  <c:v>40025</c:v>
                </c:pt>
                <c:pt idx="10">
                  <c:v>40056</c:v>
                </c:pt>
                <c:pt idx="11">
                  <c:v>40086</c:v>
                </c:pt>
                <c:pt idx="12">
                  <c:v>40117</c:v>
                </c:pt>
                <c:pt idx="13">
                  <c:v>40147</c:v>
                </c:pt>
                <c:pt idx="14">
                  <c:v>40178</c:v>
                </c:pt>
                <c:pt idx="15">
                  <c:v>40209</c:v>
                </c:pt>
                <c:pt idx="16">
                  <c:v>40237</c:v>
                </c:pt>
                <c:pt idx="17">
                  <c:v>40268</c:v>
                </c:pt>
                <c:pt idx="18">
                  <c:v>40298</c:v>
                </c:pt>
                <c:pt idx="19">
                  <c:v>40329</c:v>
                </c:pt>
                <c:pt idx="20">
                  <c:v>40359</c:v>
                </c:pt>
                <c:pt idx="21">
                  <c:v>40390</c:v>
                </c:pt>
                <c:pt idx="22">
                  <c:v>40421</c:v>
                </c:pt>
                <c:pt idx="23">
                  <c:v>40451</c:v>
                </c:pt>
                <c:pt idx="24">
                  <c:v>40482</c:v>
                </c:pt>
                <c:pt idx="25">
                  <c:v>40512</c:v>
                </c:pt>
                <c:pt idx="26">
                  <c:v>40543</c:v>
                </c:pt>
                <c:pt idx="27">
                  <c:v>40574</c:v>
                </c:pt>
                <c:pt idx="28">
                  <c:v>40602</c:v>
                </c:pt>
                <c:pt idx="29">
                  <c:v>40633</c:v>
                </c:pt>
                <c:pt idx="30">
                  <c:v>40663</c:v>
                </c:pt>
                <c:pt idx="31">
                  <c:v>40694</c:v>
                </c:pt>
                <c:pt idx="32">
                  <c:v>40724</c:v>
                </c:pt>
                <c:pt idx="33">
                  <c:v>40755</c:v>
                </c:pt>
                <c:pt idx="34">
                  <c:v>40786</c:v>
                </c:pt>
                <c:pt idx="35">
                  <c:v>40816</c:v>
                </c:pt>
                <c:pt idx="36">
                  <c:v>40847</c:v>
                </c:pt>
                <c:pt idx="37">
                  <c:v>40877</c:v>
                </c:pt>
                <c:pt idx="38">
                  <c:v>40908</c:v>
                </c:pt>
                <c:pt idx="39">
                  <c:v>40939</c:v>
                </c:pt>
                <c:pt idx="40">
                  <c:v>40968</c:v>
                </c:pt>
                <c:pt idx="41">
                  <c:v>40999</c:v>
                </c:pt>
                <c:pt idx="42">
                  <c:v>41029</c:v>
                </c:pt>
                <c:pt idx="43">
                  <c:v>41060</c:v>
                </c:pt>
                <c:pt idx="44">
                  <c:v>41090</c:v>
                </c:pt>
                <c:pt idx="45">
                  <c:v>41121</c:v>
                </c:pt>
                <c:pt idx="46">
                  <c:v>41152</c:v>
                </c:pt>
                <c:pt idx="47">
                  <c:v>41182</c:v>
                </c:pt>
                <c:pt idx="48">
                  <c:v>41213</c:v>
                </c:pt>
                <c:pt idx="49">
                  <c:v>41243</c:v>
                </c:pt>
                <c:pt idx="50">
                  <c:v>41274</c:v>
                </c:pt>
                <c:pt idx="51">
                  <c:v>41305</c:v>
                </c:pt>
                <c:pt idx="52">
                  <c:v>41333</c:v>
                </c:pt>
                <c:pt idx="53">
                  <c:v>41364</c:v>
                </c:pt>
                <c:pt idx="54">
                  <c:v>41394</c:v>
                </c:pt>
                <c:pt idx="55">
                  <c:v>41425</c:v>
                </c:pt>
                <c:pt idx="56">
                  <c:v>41455</c:v>
                </c:pt>
                <c:pt idx="57">
                  <c:v>41486</c:v>
                </c:pt>
                <c:pt idx="58">
                  <c:v>41517</c:v>
                </c:pt>
                <c:pt idx="59">
                  <c:v>41547</c:v>
                </c:pt>
                <c:pt idx="60">
                  <c:v>41578</c:v>
                </c:pt>
                <c:pt idx="61">
                  <c:v>41608</c:v>
                </c:pt>
                <c:pt idx="62">
                  <c:v>41639</c:v>
                </c:pt>
                <c:pt idx="63">
                  <c:v>41670</c:v>
                </c:pt>
                <c:pt idx="64">
                  <c:v>41698</c:v>
                </c:pt>
                <c:pt idx="65">
                  <c:v>41729</c:v>
                </c:pt>
                <c:pt idx="66">
                  <c:v>41759</c:v>
                </c:pt>
                <c:pt idx="67">
                  <c:v>41790</c:v>
                </c:pt>
                <c:pt idx="68">
                  <c:v>41820</c:v>
                </c:pt>
                <c:pt idx="69">
                  <c:v>41851</c:v>
                </c:pt>
                <c:pt idx="70">
                  <c:v>41882</c:v>
                </c:pt>
                <c:pt idx="71">
                  <c:v>41912</c:v>
                </c:pt>
                <c:pt idx="72">
                  <c:v>41943</c:v>
                </c:pt>
                <c:pt idx="73">
                  <c:v>41973</c:v>
                </c:pt>
                <c:pt idx="74">
                  <c:v>42004</c:v>
                </c:pt>
                <c:pt idx="75">
                  <c:v>42035</c:v>
                </c:pt>
                <c:pt idx="76">
                  <c:v>42063</c:v>
                </c:pt>
                <c:pt idx="77">
                  <c:v>42094</c:v>
                </c:pt>
                <c:pt idx="78">
                  <c:v>42124</c:v>
                </c:pt>
                <c:pt idx="79">
                  <c:v>42155</c:v>
                </c:pt>
                <c:pt idx="80">
                  <c:v>42185</c:v>
                </c:pt>
                <c:pt idx="81">
                  <c:v>42216</c:v>
                </c:pt>
                <c:pt idx="82">
                  <c:v>42247</c:v>
                </c:pt>
                <c:pt idx="83">
                  <c:v>42277</c:v>
                </c:pt>
                <c:pt idx="84">
                  <c:v>42308</c:v>
                </c:pt>
                <c:pt idx="85">
                  <c:v>42338</c:v>
                </c:pt>
                <c:pt idx="86">
                  <c:v>42369</c:v>
                </c:pt>
                <c:pt idx="87">
                  <c:v>42400</c:v>
                </c:pt>
                <c:pt idx="88">
                  <c:v>42429</c:v>
                </c:pt>
                <c:pt idx="89">
                  <c:v>42460</c:v>
                </c:pt>
                <c:pt idx="90">
                  <c:v>42490</c:v>
                </c:pt>
                <c:pt idx="91">
                  <c:v>42521</c:v>
                </c:pt>
                <c:pt idx="92">
                  <c:v>42551</c:v>
                </c:pt>
                <c:pt idx="93">
                  <c:v>42582</c:v>
                </c:pt>
                <c:pt idx="94">
                  <c:v>42613</c:v>
                </c:pt>
                <c:pt idx="95">
                  <c:v>42643</c:v>
                </c:pt>
                <c:pt idx="96">
                  <c:v>42674</c:v>
                </c:pt>
                <c:pt idx="97">
                  <c:v>42704</c:v>
                </c:pt>
                <c:pt idx="98">
                  <c:v>42735</c:v>
                </c:pt>
                <c:pt idx="99">
                  <c:v>42766</c:v>
                </c:pt>
                <c:pt idx="100">
                  <c:v>42794</c:v>
                </c:pt>
                <c:pt idx="101">
                  <c:v>42825</c:v>
                </c:pt>
                <c:pt idx="102">
                  <c:v>42855</c:v>
                </c:pt>
                <c:pt idx="103">
                  <c:v>42886</c:v>
                </c:pt>
                <c:pt idx="104">
                  <c:v>42916</c:v>
                </c:pt>
                <c:pt idx="105">
                  <c:v>42947</c:v>
                </c:pt>
                <c:pt idx="106">
                  <c:v>42978</c:v>
                </c:pt>
                <c:pt idx="107">
                  <c:v>43008</c:v>
                </c:pt>
                <c:pt idx="108">
                  <c:v>43039</c:v>
                </c:pt>
                <c:pt idx="109">
                  <c:v>43069</c:v>
                </c:pt>
                <c:pt idx="110">
                  <c:v>43100</c:v>
                </c:pt>
                <c:pt idx="111">
                  <c:v>43131</c:v>
                </c:pt>
                <c:pt idx="112">
                  <c:v>43159</c:v>
                </c:pt>
                <c:pt idx="113">
                  <c:v>43190</c:v>
                </c:pt>
                <c:pt idx="114">
                  <c:v>43220</c:v>
                </c:pt>
                <c:pt idx="115">
                  <c:v>43251</c:v>
                </c:pt>
                <c:pt idx="116">
                  <c:v>43281</c:v>
                </c:pt>
                <c:pt idx="117">
                  <c:v>43312</c:v>
                </c:pt>
                <c:pt idx="118">
                  <c:v>43343</c:v>
                </c:pt>
                <c:pt idx="119">
                  <c:v>43373</c:v>
                </c:pt>
                <c:pt idx="120">
                  <c:v>43404</c:v>
                </c:pt>
                <c:pt idx="121">
                  <c:v>43434</c:v>
                </c:pt>
                <c:pt idx="122">
                  <c:v>43465</c:v>
                </c:pt>
                <c:pt idx="123">
                  <c:v>43496</c:v>
                </c:pt>
                <c:pt idx="124">
                  <c:v>43524</c:v>
                </c:pt>
                <c:pt idx="125">
                  <c:v>43555</c:v>
                </c:pt>
                <c:pt idx="126">
                  <c:v>43585</c:v>
                </c:pt>
                <c:pt idx="127">
                  <c:v>43616</c:v>
                </c:pt>
                <c:pt idx="128">
                  <c:v>43646</c:v>
                </c:pt>
                <c:pt idx="129">
                  <c:v>43677</c:v>
                </c:pt>
                <c:pt idx="130">
                  <c:v>43708</c:v>
                </c:pt>
                <c:pt idx="131">
                  <c:v>43738</c:v>
                </c:pt>
                <c:pt idx="132">
                  <c:v>43769</c:v>
                </c:pt>
                <c:pt idx="133">
                  <c:v>43799</c:v>
                </c:pt>
                <c:pt idx="134">
                  <c:v>43830</c:v>
                </c:pt>
                <c:pt idx="135">
                  <c:v>43861</c:v>
                </c:pt>
                <c:pt idx="136">
                  <c:v>43890</c:v>
                </c:pt>
                <c:pt idx="137">
                  <c:v>43921</c:v>
                </c:pt>
                <c:pt idx="138">
                  <c:v>43951</c:v>
                </c:pt>
                <c:pt idx="139">
                  <c:v>43982</c:v>
                </c:pt>
                <c:pt idx="140">
                  <c:v>44012</c:v>
                </c:pt>
                <c:pt idx="141">
                  <c:v>44043</c:v>
                </c:pt>
                <c:pt idx="142">
                  <c:v>44074</c:v>
                </c:pt>
                <c:pt idx="143">
                  <c:v>44104</c:v>
                </c:pt>
                <c:pt idx="144">
                  <c:v>44135</c:v>
                </c:pt>
                <c:pt idx="145">
                  <c:v>44165</c:v>
                </c:pt>
                <c:pt idx="146">
                  <c:v>44196</c:v>
                </c:pt>
                <c:pt idx="147">
                  <c:v>44227</c:v>
                </c:pt>
                <c:pt idx="148">
                  <c:v>44255</c:v>
                </c:pt>
                <c:pt idx="149">
                  <c:v>44286</c:v>
                </c:pt>
                <c:pt idx="150">
                  <c:v>44316</c:v>
                </c:pt>
                <c:pt idx="151">
                  <c:v>44347</c:v>
                </c:pt>
                <c:pt idx="152">
                  <c:v>44377</c:v>
                </c:pt>
                <c:pt idx="153">
                  <c:v>44408</c:v>
                </c:pt>
                <c:pt idx="154">
                  <c:v>44439</c:v>
                </c:pt>
                <c:pt idx="155">
                  <c:v>44469</c:v>
                </c:pt>
                <c:pt idx="156">
                  <c:v>44500</c:v>
                </c:pt>
              </c:numCache>
            </c:numRef>
          </c:cat>
          <c:val>
            <c:numRef>
              <c:f>'Úrokové sazby'!$C$61:$C$217</c:f>
              <c:numCache>
                <c:formatCode>0.00</c:formatCode>
                <c:ptCount val="157"/>
                <c:pt idx="154">
                  <c:v>2.31</c:v>
                </c:pt>
                <c:pt idx="155">
                  <c:v>2.4302008435003524</c:v>
                </c:pt>
                <c:pt idx="156">
                  <c:v>2.5422964195124069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D-4892-BCCF-D0DF09DBD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266848"/>
        <c:axId val="941266432"/>
      </c:lineChart>
      <c:dateAx>
        <c:axId val="941266848"/>
        <c:scaling>
          <c:orientation val="minMax"/>
        </c:scaling>
        <c:delete val="0"/>
        <c:axPos val="b"/>
        <c:numFmt formatCode="mm\/yy" sourceLinked="0"/>
        <c:majorTickMark val="out"/>
        <c:minorTickMark val="none"/>
        <c:tickLblPos val="low"/>
        <c:spPr>
          <a:noFill/>
          <a:ln w="3175" cap="flat" cmpd="sng" algn="ctr">
            <a:solidFill>
              <a:srgbClr val="76767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941266432"/>
        <c:crosses val="autoZero"/>
        <c:auto val="1"/>
        <c:lblOffset val="100"/>
        <c:baseTimeUnit val="months"/>
        <c:majorUnit val="12"/>
        <c:majorTimeUnit val="months"/>
      </c:dateAx>
      <c:valAx>
        <c:axId val="941266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DCDCDC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j-lt"/>
                <a:ea typeface="+mn-ea"/>
                <a:cs typeface="+mn-cs"/>
              </a:defRPr>
            </a:pPr>
            <a:endParaRPr lang="cs-CZ"/>
          </a:p>
        </c:txPr>
        <c:crossAx val="941266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+mj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 sz="1200" b="0" i="0">
          <a:solidFill>
            <a:srgbClr val="000000"/>
          </a:solidFill>
          <a:latin typeface="+mj-lt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7330</xdr:colOff>
      <xdr:row>202</xdr:row>
      <xdr:rowOff>82790</xdr:rowOff>
    </xdr:from>
    <xdr:to>
      <xdr:col>11</xdr:col>
      <xdr:colOff>582707</xdr:colOff>
      <xdr:row>216</xdr:row>
      <xdr:rowOff>168519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5ABF36-D866-4F8B-969A-60CD0874F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ČBA">
      <a:dk1>
        <a:sysClr val="windowText" lastClr="000000"/>
      </a:dk1>
      <a:lt1>
        <a:sysClr val="window" lastClr="FFFFFF"/>
      </a:lt1>
      <a:dk2>
        <a:srgbClr val="13576B"/>
      </a:dk2>
      <a:lt2>
        <a:srgbClr val="D8D8D8"/>
      </a:lt2>
      <a:accent1>
        <a:srgbClr val="0093B8"/>
      </a:accent1>
      <a:accent2>
        <a:srgbClr val="F4858E"/>
      </a:accent2>
      <a:accent3>
        <a:srgbClr val="13576B"/>
      </a:accent3>
      <a:accent4>
        <a:srgbClr val="FFC05F"/>
      </a:accent4>
      <a:accent5>
        <a:srgbClr val="4EA7EB"/>
      </a:accent5>
      <a:accent6>
        <a:srgbClr val="4EC597"/>
      </a:accent6>
      <a:hlink>
        <a:srgbClr val="2581C4"/>
      </a:hlink>
      <a:folHlink>
        <a:srgbClr val="0C876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cbaonline.cz/" TargetMode="External"/><Relationship Id="rId1" Type="http://schemas.openxmlformats.org/officeDocument/2006/relationships/hyperlink" Target="https://www.cnb.cz/cnb/STAT.ARADY_PKG.PARAMETRY_SESTAVY?p_sestuid=61025&amp;p_strid=AAD&amp;p_lang=C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DA89-9D0F-4B4F-87E0-FDF59B136FC6}">
  <dimension ref="A1:F23"/>
  <sheetViews>
    <sheetView showGridLines="0" showRowColHeaders="0" tabSelected="1" workbookViewId="0">
      <selection activeCell="F1" sqref="F1"/>
    </sheetView>
  </sheetViews>
  <sheetFormatPr defaultColWidth="0" defaultRowHeight="14.4" zeroHeight="1" x14ac:dyDescent="0.3"/>
  <cols>
    <col min="1" max="1" width="4" customWidth="1"/>
    <col min="2" max="2" width="32.44140625" customWidth="1"/>
    <col min="3" max="3" width="11.6640625" customWidth="1"/>
    <col min="4" max="5" width="9.109375"/>
    <col min="6" max="6" width="4" customWidth="1"/>
    <col min="7" max="16384" width="9.109375" hidden="1"/>
  </cols>
  <sheetData>
    <row r="1" spans="1:6" s="29" customFormat="1" ht="15" customHeight="1" x14ac:dyDescent="0.3">
      <c r="A1" s="28"/>
      <c r="B1" s="28"/>
      <c r="C1" s="28"/>
      <c r="D1" s="28"/>
      <c r="E1" s="28"/>
      <c r="F1" s="28"/>
    </row>
    <row r="2" spans="1:6" s="29" customFormat="1" ht="25.5" customHeight="1" x14ac:dyDescent="0.3">
      <c r="A2" s="28"/>
      <c r="B2" s="30" t="s">
        <v>23</v>
      </c>
      <c r="C2" s="28"/>
      <c r="D2" s="28"/>
      <c r="E2" s="28"/>
      <c r="F2" s="28"/>
    </row>
    <row r="3" spans="1:6" s="29" customFormat="1" x14ac:dyDescent="0.3">
      <c r="A3" s="28"/>
      <c r="C3" s="73" t="s">
        <v>24</v>
      </c>
      <c r="D3" s="75" t="s">
        <v>2</v>
      </c>
      <c r="E3" s="77" t="s">
        <v>25</v>
      </c>
      <c r="F3" s="28"/>
    </row>
    <row r="4" spans="1:6" s="29" customFormat="1" x14ac:dyDescent="0.3">
      <c r="A4" s="28"/>
      <c r="B4" s="31"/>
      <c r="C4" s="74"/>
      <c r="D4" s="76"/>
      <c r="E4" s="78"/>
      <c r="F4" s="28"/>
    </row>
    <row r="5" spans="1:6" s="29" customFormat="1" x14ac:dyDescent="0.3">
      <c r="A5" s="28"/>
      <c r="B5" s="56" t="s">
        <v>34</v>
      </c>
      <c r="C5" s="65">
        <v>40.391627923839998</v>
      </c>
      <c r="D5" s="68">
        <v>13027</v>
      </c>
      <c r="E5" s="64">
        <v>2.5182801045480736</v>
      </c>
      <c r="F5" s="28"/>
    </row>
    <row r="6" spans="1:6" s="29" customFormat="1" x14ac:dyDescent="0.3">
      <c r="A6" s="28"/>
      <c r="B6" s="57" t="s">
        <v>26</v>
      </c>
      <c r="C6" s="63">
        <v>31.176911601519997</v>
      </c>
      <c r="D6" s="69">
        <v>9318</v>
      </c>
      <c r="E6" s="62">
        <v>2.5422964195124069</v>
      </c>
      <c r="F6" s="34"/>
    </row>
    <row r="7" spans="1:6" s="29" customFormat="1" x14ac:dyDescent="0.3">
      <c r="A7" s="28"/>
      <c r="B7" s="58" t="s">
        <v>29</v>
      </c>
      <c r="C7" s="32"/>
      <c r="D7" s="70"/>
      <c r="E7" s="33"/>
      <c r="F7" s="33"/>
    </row>
    <row r="8" spans="1:6" s="29" customFormat="1" x14ac:dyDescent="0.3">
      <c r="A8" s="28"/>
      <c r="B8" s="59" t="s">
        <v>36</v>
      </c>
      <c r="C8" s="32">
        <v>20.951015696159999</v>
      </c>
      <c r="D8" s="70">
        <v>5937</v>
      </c>
      <c r="E8" s="33">
        <v>2.5400756170480219</v>
      </c>
      <c r="F8" s="28"/>
    </row>
    <row r="9" spans="1:6" s="29" customFormat="1" x14ac:dyDescent="0.3">
      <c r="A9" s="28"/>
      <c r="B9" s="59" t="s">
        <v>37</v>
      </c>
      <c r="C9" s="32">
        <v>7.5221583901899995</v>
      </c>
      <c r="D9" s="70">
        <v>2436</v>
      </c>
      <c r="E9" s="33">
        <v>2.4648347964200052</v>
      </c>
      <c r="F9" s="28"/>
    </row>
    <row r="10" spans="1:6" s="29" customFormat="1" x14ac:dyDescent="0.3">
      <c r="A10" s="28"/>
      <c r="B10" s="60" t="s">
        <v>38</v>
      </c>
      <c r="C10" s="35">
        <v>2.7037375151700003</v>
      </c>
      <c r="D10" s="71">
        <v>945</v>
      </c>
      <c r="E10" s="36">
        <v>2.775013782725853</v>
      </c>
      <c r="F10" s="28"/>
    </row>
    <row r="11" spans="1:6" s="29" customFormat="1" x14ac:dyDescent="0.3">
      <c r="A11" s="28"/>
      <c r="B11" s="61" t="s">
        <v>27</v>
      </c>
      <c r="C11" s="66">
        <v>6.8741336091400003</v>
      </c>
      <c r="D11" s="71">
        <v>2782</v>
      </c>
      <c r="E11" s="67">
        <v>2.4423053104330328</v>
      </c>
      <c r="F11" s="28"/>
    </row>
    <row r="12" spans="1:6" s="29" customFormat="1" x14ac:dyDescent="0.3">
      <c r="A12" s="28"/>
      <c r="B12" s="61" t="s">
        <v>28</v>
      </c>
      <c r="C12" s="66">
        <v>2.3405827131799994</v>
      </c>
      <c r="D12" s="71">
        <v>927</v>
      </c>
      <c r="E12" s="67">
        <v>2.4215120468809799</v>
      </c>
      <c r="F12" s="28"/>
    </row>
    <row r="13" spans="1:6" s="29" customFormat="1" x14ac:dyDescent="0.3">
      <c r="A13" s="28"/>
      <c r="B13" s="50" t="s">
        <v>40</v>
      </c>
      <c r="C13" s="28"/>
      <c r="D13" s="28"/>
      <c r="E13" s="28"/>
      <c r="F13" s="28"/>
    </row>
    <row r="14" spans="1:6" s="29" customFormat="1" hidden="1" x14ac:dyDescent="0.3">
      <c r="A14" s="28"/>
      <c r="C14" s="28"/>
      <c r="D14" s="28"/>
      <c r="E14" s="28"/>
    </row>
    <row r="15" spans="1:6" ht="15" hidden="1" customHeight="1" x14ac:dyDescent="0.3">
      <c r="A15" s="28"/>
      <c r="B15" s="28"/>
      <c r="C15" s="28"/>
      <c r="D15" s="28"/>
      <c r="E15" s="28"/>
      <c r="F15" s="29"/>
    </row>
    <row r="16" spans="1:6" hidden="1" x14ac:dyDescent="0.3">
      <c r="A16" s="29"/>
      <c r="B16" s="29"/>
      <c r="C16" s="29"/>
      <c r="D16" s="29"/>
      <c r="E16" s="29"/>
      <c r="F16" s="29"/>
    </row>
    <row r="17" spans="1:6" ht="15" hidden="1" customHeight="1" x14ac:dyDescent="0.3">
      <c r="A17" s="29"/>
      <c r="B17" s="29"/>
      <c r="C17" s="29"/>
      <c r="D17" s="29"/>
      <c r="E17" s="29"/>
      <c r="F17" s="29"/>
    </row>
    <row r="18" spans="1:6" ht="15" hidden="1" customHeight="1" x14ac:dyDescent="0.3">
      <c r="A18" s="29"/>
      <c r="B18" s="29"/>
      <c r="C18" s="29"/>
      <c r="D18" s="29"/>
      <c r="E18" s="29"/>
      <c r="F18" s="29"/>
    </row>
    <row r="19" spans="1:6" ht="15" hidden="1" customHeight="1" x14ac:dyDescent="0.3">
      <c r="A19" s="29"/>
      <c r="B19" s="29"/>
      <c r="C19" s="29"/>
      <c r="D19" s="29"/>
      <c r="E19" s="29"/>
      <c r="F19" s="29"/>
    </row>
    <row r="20" spans="1:6" ht="15" hidden="1" customHeight="1" x14ac:dyDescent="0.3">
      <c r="A20" s="29"/>
      <c r="B20" s="29"/>
      <c r="C20" s="29"/>
      <c r="D20" s="29"/>
      <c r="E20" s="29"/>
      <c r="F20" s="29"/>
    </row>
    <row r="21" spans="1:6" ht="15" hidden="1" customHeight="1" x14ac:dyDescent="0.3">
      <c r="A21" s="29"/>
      <c r="B21" s="29"/>
      <c r="C21" s="29"/>
      <c r="D21" s="29"/>
      <c r="E21" s="29"/>
      <c r="F21" s="29"/>
    </row>
    <row r="22" spans="1:6" hidden="1" x14ac:dyDescent="0.3">
      <c r="A22" s="29"/>
      <c r="B22" s="29"/>
      <c r="C22" s="29"/>
      <c r="D22" s="29"/>
      <c r="E22" s="29"/>
      <c r="F22" s="29"/>
    </row>
    <row r="23" spans="1:6" hidden="1" x14ac:dyDescent="0.3">
      <c r="A23" s="29"/>
      <c r="B23" s="29"/>
      <c r="C23" s="29"/>
      <c r="D23" s="29"/>
      <c r="E23" s="29"/>
      <c r="F23" s="29"/>
    </row>
  </sheetData>
  <mergeCells count="3">
    <mergeCell ref="C3:C4"/>
    <mergeCell ref="D3:D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EE0B3-246B-42BD-BD39-5B85FC9D2C20}">
  <dimension ref="A1:AE13"/>
  <sheetViews>
    <sheetView showGridLines="0" showRowColHeaders="0" zoomScale="70" zoomScaleNormal="70" workbookViewId="0">
      <selection activeCell="AD1" sqref="AD1"/>
    </sheetView>
  </sheetViews>
  <sheetFormatPr defaultColWidth="0" defaultRowHeight="14.4" zeroHeight="1" x14ac:dyDescent="0.3"/>
  <cols>
    <col min="1" max="1" width="11.5546875" style="1" bestFit="1" customWidth="1"/>
    <col min="2" max="5" width="8.6640625" style="1" customWidth="1"/>
    <col min="6" max="29" width="9.109375" style="1" customWidth="1"/>
    <col min="30" max="30" width="3.6640625" style="1" customWidth="1"/>
    <col min="31" max="31" width="9.109375" style="1" hidden="1" customWidth="1"/>
    <col min="32" max="16384" width="9.109375" hidden="1"/>
  </cols>
  <sheetData>
    <row r="1" spans="1:31" x14ac:dyDescent="0.3"/>
    <row r="2" spans="1:31" ht="42.75" customHeight="1" thickBot="1" x14ac:dyDescent="0.65">
      <c r="A2" s="51" t="s">
        <v>4</v>
      </c>
      <c r="B2" s="51"/>
      <c r="C2" s="51"/>
      <c r="D2" s="51"/>
      <c r="E2" s="51"/>
      <c r="F2" s="8"/>
    </row>
    <row r="3" spans="1:31" ht="14.25" customHeight="1" thickBot="1" x14ac:dyDescent="0.65">
      <c r="A3" s="9"/>
      <c r="B3" s="79" t="s">
        <v>39</v>
      </c>
      <c r="C3" s="80"/>
      <c r="D3" s="80"/>
      <c r="E3" s="81"/>
      <c r="F3" s="8"/>
    </row>
    <row r="4" spans="1:31" ht="15" thickBot="1" x14ac:dyDescent="0.35">
      <c r="B4" s="82"/>
      <c r="C4" s="83"/>
      <c r="D4" s="83"/>
      <c r="E4" s="84"/>
      <c r="F4" s="80" t="s">
        <v>33</v>
      </c>
      <c r="G4" s="80"/>
      <c r="H4" s="80"/>
      <c r="I4" s="81"/>
      <c r="J4" s="7" t="s">
        <v>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0" t="s">
        <v>0</v>
      </c>
      <c r="W4" s="91"/>
      <c r="X4" s="91"/>
      <c r="Y4" s="92"/>
      <c r="Z4" s="90" t="s">
        <v>1</v>
      </c>
      <c r="AA4" s="91"/>
      <c r="AB4" s="91"/>
      <c r="AC4" s="92"/>
    </row>
    <row r="5" spans="1:31" ht="15" thickBot="1" x14ac:dyDescent="0.35">
      <c r="B5" s="85"/>
      <c r="C5" s="86"/>
      <c r="D5" s="86"/>
      <c r="E5" s="87"/>
      <c r="F5" s="88"/>
      <c r="G5" s="88"/>
      <c r="H5" s="88"/>
      <c r="I5" s="89"/>
      <c r="J5" s="96" t="s">
        <v>5</v>
      </c>
      <c r="K5" s="97"/>
      <c r="L5" s="97"/>
      <c r="M5" s="98"/>
      <c r="N5" s="96" t="s">
        <v>6</v>
      </c>
      <c r="O5" s="97"/>
      <c r="P5" s="97"/>
      <c r="Q5" s="98"/>
      <c r="R5" s="96" t="s">
        <v>7</v>
      </c>
      <c r="S5" s="97"/>
      <c r="T5" s="97"/>
      <c r="U5" s="98"/>
      <c r="V5" s="93"/>
      <c r="W5" s="94"/>
      <c r="X5" s="94"/>
      <c r="Y5" s="95"/>
      <c r="Z5" s="93"/>
      <c r="AA5" s="94"/>
      <c r="AB5" s="94"/>
      <c r="AC5" s="95"/>
    </row>
    <row r="6" spans="1:31" s="3" customFormat="1" ht="45" customHeight="1" thickBot="1" x14ac:dyDescent="0.35">
      <c r="A6" s="2"/>
      <c r="B6" s="4" t="s">
        <v>2</v>
      </c>
      <c r="C6" s="5" t="s">
        <v>8</v>
      </c>
      <c r="D6" s="5" t="s">
        <v>9</v>
      </c>
      <c r="E6" s="6" t="s">
        <v>21</v>
      </c>
      <c r="F6" s="4" t="s">
        <v>2</v>
      </c>
      <c r="G6" s="5" t="s">
        <v>8</v>
      </c>
      <c r="H6" s="5" t="s">
        <v>9</v>
      </c>
      <c r="I6" s="6" t="s">
        <v>21</v>
      </c>
      <c r="J6" s="4" t="s">
        <v>2</v>
      </c>
      <c r="K6" s="5" t="s">
        <v>8</v>
      </c>
      <c r="L6" s="5" t="s">
        <v>9</v>
      </c>
      <c r="M6" s="6" t="s">
        <v>21</v>
      </c>
      <c r="N6" s="4" t="s">
        <v>2</v>
      </c>
      <c r="O6" s="5" t="s">
        <v>8</v>
      </c>
      <c r="P6" s="5" t="s">
        <v>9</v>
      </c>
      <c r="Q6" s="6" t="s">
        <v>21</v>
      </c>
      <c r="R6" s="4" t="s">
        <v>2</v>
      </c>
      <c r="S6" s="5" t="s">
        <v>8</v>
      </c>
      <c r="T6" s="5" t="s">
        <v>9</v>
      </c>
      <c r="U6" s="6" t="s">
        <v>21</v>
      </c>
      <c r="V6" s="4" t="s">
        <v>2</v>
      </c>
      <c r="W6" s="5" t="s">
        <v>8</v>
      </c>
      <c r="X6" s="5" t="s">
        <v>9</v>
      </c>
      <c r="Y6" s="6" t="s">
        <v>21</v>
      </c>
      <c r="Z6" s="4" t="s">
        <v>2</v>
      </c>
      <c r="AA6" s="5" t="s">
        <v>8</v>
      </c>
      <c r="AB6" s="5" t="s">
        <v>9</v>
      </c>
      <c r="AC6" s="6" t="s">
        <v>21</v>
      </c>
      <c r="AD6" s="2"/>
      <c r="AE6" s="2"/>
    </row>
    <row r="7" spans="1:31" ht="15" thickBot="1" x14ac:dyDescent="0.35">
      <c r="A7" s="52">
        <v>44469</v>
      </c>
      <c r="B7" s="12">
        <v>13085</v>
      </c>
      <c r="C7" s="11">
        <v>40.317942429049999</v>
      </c>
      <c r="D7" s="11">
        <v>3.0812336590790985</v>
      </c>
      <c r="E7" s="11">
        <v>2.3951625352037662</v>
      </c>
      <c r="F7" s="12">
        <v>9064</v>
      </c>
      <c r="G7" s="11">
        <v>30.16388694342</v>
      </c>
      <c r="H7" s="11">
        <v>3.3278780829015888</v>
      </c>
      <c r="I7" s="11">
        <v>2.4302008435003524</v>
      </c>
      <c r="J7" s="12">
        <v>5900</v>
      </c>
      <c r="K7" s="11">
        <v>20.493019976660001</v>
      </c>
      <c r="L7" s="11">
        <v>3.4733932163830508</v>
      </c>
      <c r="M7" s="11">
        <v>2.4274877134781359</v>
      </c>
      <c r="N7" s="12">
        <v>2311</v>
      </c>
      <c r="O7" s="11">
        <v>7.3330414854999999</v>
      </c>
      <c r="P7" s="11">
        <v>3.1731031958026832</v>
      </c>
      <c r="Q7" s="11">
        <v>2.3703536650961441</v>
      </c>
      <c r="R7" s="10">
        <v>853</v>
      </c>
      <c r="S7" s="11">
        <v>2.3378254812600003</v>
      </c>
      <c r="T7" s="11">
        <v>2.7407098256271984</v>
      </c>
      <c r="U7" s="11">
        <v>2.6417059681284898</v>
      </c>
      <c r="V7" s="12">
        <v>3072</v>
      </c>
      <c r="W7" s="11">
        <v>7.9293285261499999</v>
      </c>
      <c r="X7" s="11">
        <v>2.5811616296061199</v>
      </c>
      <c r="Y7" s="11">
        <v>2.286351635853527</v>
      </c>
      <c r="Z7" s="12">
        <v>949</v>
      </c>
      <c r="AA7" s="11">
        <v>2.2247269594799999</v>
      </c>
      <c r="AB7" s="11">
        <v>2.3442855210537408</v>
      </c>
      <c r="AC7" s="27">
        <v>2.3079184798620851</v>
      </c>
    </row>
    <row r="8" spans="1:31" ht="15" thickBot="1" x14ac:dyDescent="0.35">
      <c r="A8" s="52">
        <v>44500</v>
      </c>
      <c r="B8" s="12">
        <v>13027</v>
      </c>
      <c r="C8" s="11">
        <v>40.391627923839998</v>
      </c>
      <c r="D8" s="11">
        <v>3.1006085763291624</v>
      </c>
      <c r="E8" s="11">
        <v>2.5182801045480736</v>
      </c>
      <c r="F8" s="12">
        <v>9318</v>
      </c>
      <c r="G8" s="11">
        <v>31.176911601519997</v>
      </c>
      <c r="H8" s="11">
        <v>3.3458801890448591</v>
      </c>
      <c r="I8" s="11">
        <v>2.5422964195124069</v>
      </c>
      <c r="J8" s="12">
        <v>5937</v>
      </c>
      <c r="K8" s="11">
        <v>20.951015696159999</v>
      </c>
      <c r="L8" s="11">
        <v>3.528889286872158</v>
      </c>
      <c r="M8" s="11">
        <v>2.5400756170480219</v>
      </c>
      <c r="N8" s="12">
        <v>2436</v>
      </c>
      <c r="O8" s="11">
        <v>7.5221583901899995</v>
      </c>
      <c r="P8" s="11">
        <v>3.0879139532799669</v>
      </c>
      <c r="Q8" s="11">
        <v>2.4648347964200052</v>
      </c>
      <c r="R8" s="10">
        <v>945</v>
      </c>
      <c r="S8" s="11">
        <v>2.7037375151700003</v>
      </c>
      <c r="T8" s="11">
        <v>2.8610978996507934</v>
      </c>
      <c r="U8" s="11">
        <v>2.775013782725853</v>
      </c>
      <c r="V8" s="12">
        <v>2782</v>
      </c>
      <c r="W8" s="11">
        <v>6.8741336091400003</v>
      </c>
      <c r="X8" s="11">
        <v>2.4709322822214235</v>
      </c>
      <c r="Y8" s="11">
        <v>2.4423053104330328</v>
      </c>
      <c r="Z8" s="12">
        <v>927</v>
      </c>
      <c r="AA8" s="11">
        <v>2.3405827131799994</v>
      </c>
      <c r="AB8" s="11">
        <v>2.5249004457173672</v>
      </c>
      <c r="AC8" s="27">
        <v>2.4215120468809799</v>
      </c>
    </row>
    <row r="9" spans="1:31" s="1" customFormat="1" x14ac:dyDescent="0.3"/>
    <row r="10" spans="1:31" x14ac:dyDescent="0.3"/>
    <row r="11" spans="1:31" x14ac:dyDescent="0.3">
      <c r="A11" s="7" t="s">
        <v>22</v>
      </c>
    </row>
    <row r="13" spans="1:31" hidden="1" x14ac:dyDescent="0.3">
      <c r="B13" s="7"/>
      <c r="C13" s="7"/>
      <c r="D13" s="7"/>
      <c r="E13" s="7"/>
    </row>
  </sheetData>
  <mergeCells count="7">
    <mergeCell ref="B3:E5"/>
    <mergeCell ref="F4:I5"/>
    <mergeCell ref="V4:Y5"/>
    <mergeCell ref="Z4:AC5"/>
    <mergeCell ref="J5:M5"/>
    <mergeCell ref="N5:Q5"/>
    <mergeCell ref="R5: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F16B5-A357-4B70-B4D8-776F74842E6E}">
  <dimension ref="A1:P14"/>
  <sheetViews>
    <sheetView showGridLines="0" showRowColHeaders="0" workbookViewId="0">
      <selection activeCell="I1" sqref="I1"/>
    </sheetView>
  </sheetViews>
  <sheetFormatPr defaultColWidth="0" defaultRowHeight="14.4" zeroHeight="1" x14ac:dyDescent="0.3"/>
  <cols>
    <col min="1" max="1" width="4.88671875" customWidth="1"/>
    <col min="2" max="2" width="32.6640625" customWidth="1"/>
    <col min="3" max="3" width="13.88671875" bestFit="1" customWidth="1"/>
    <col min="4" max="4" width="13.88671875" customWidth="1"/>
    <col min="5" max="5" width="10.44140625" bestFit="1" customWidth="1"/>
    <col min="6" max="7" width="10.109375" bestFit="1" customWidth="1"/>
    <col min="8" max="8" width="9.109375" customWidth="1"/>
    <col min="9" max="9" width="4.88671875" customWidth="1"/>
    <col min="10" max="16384" width="9.109375" hidden="1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I1" s="1"/>
    </row>
    <row r="2" spans="1:16" ht="19.8" x14ac:dyDescent="0.4">
      <c r="A2" s="1"/>
      <c r="B2" s="53" t="s">
        <v>10</v>
      </c>
      <c r="C2" s="1"/>
      <c r="D2" s="1"/>
      <c r="E2" s="1"/>
      <c r="F2" s="1"/>
      <c r="G2" s="1"/>
      <c r="H2" s="1"/>
      <c r="I2" s="1"/>
    </row>
    <row r="3" spans="1:16" x14ac:dyDescent="0.3">
      <c r="A3" s="1"/>
      <c r="B3" s="1"/>
      <c r="C3" s="1"/>
      <c r="D3" s="1"/>
      <c r="E3" s="1"/>
      <c r="F3" s="1"/>
      <c r="G3" s="1"/>
      <c r="H3" s="1"/>
      <c r="I3" s="1"/>
    </row>
    <row r="4" spans="1:16" x14ac:dyDescent="0.3">
      <c r="A4" s="1"/>
      <c r="H4" s="1"/>
      <c r="I4" s="1"/>
    </row>
    <row r="5" spans="1:16" s="48" customFormat="1" ht="27.75" customHeight="1" x14ac:dyDescent="0.3">
      <c r="A5" s="46"/>
      <c r="B5" s="37" t="s">
        <v>35</v>
      </c>
      <c r="C5" s="47"/>
      <c r="D5" s="47"/>
      <c r="E5" s="100">
        <f>'ČBA Hypomonitor-detail'!H8*1000000</f>
        <v>3345880.1890448593</v>
      </c>
      <c r="F5" s="100"/>
      <c r="G5" s="100"/>
      <c r="H5" s="100"/>
      <c r="I5" s="46"/>
    </row>
    <row r="6" spans="1:16" x14ac:dyDescent="0.3">
      <c r="A6" s="1"/>
      <c r="B6" s="17" t="s">
        <v>13</v>
      </c>
      <c r="C6" s="17"/>
      <c r="D6" s="40">
        <v>2</v>
      </c>
      <c r="E6" s="38">
        <f>'ČBA Hypomonitor-detail'!I8</f>
        <v>2.5422964195124069</v>
      </c>
      <c r="F6" s="39">
        <v>3</v>
      </c>
      <c r="G6" s="39">
        <v>3.5</v>
      </c>
      <c r="H6" s="39">
        <v>4</v>
      </c>
      <c r="I6" s="1"/>
    </row>
    <row r="7" spans="1:16" x14ac:dyDescent="0.3">
      <c r="A7" s="1"/>
      <c r="D7" s="41"/>
      <c r="E7" s="99" t="s">
        <v>11</v>
      </c>
      <c r="F7" s="99"/>
      <c r="G7" s="99"/>
      <c r="H7" s="99"/>
      <c r="I7" s="1"/>
    </row>
    <row r="8" spans="1:16" x14ac:dyDescent="0.3">
      <c r="A8" s="1"/>
      <c r="B8" s="15" t="s">
        <v>12</v>
      </c>
      <c r="C8" s="19">
        <v>15</v>
      </c>
      <c r="D8" s="42">
        <f>PMT(D$6/12/100,$C8*12,-$E$5)</f>
        <v>21531.030126740949</v>
      </c>
      <c r="E8" s="43">
        <f>PMT(E$6/12/100,$C8*12,-$E$5)</f>
        <v>22376.647864149189</v>
      </c>
      <c r="F8" s="42">
        <f>PMT(F$6/12/100,$C8*12,-$E$5)</f>
        <v>23106.034291242304</v>
      </c>
      <c r="G8" s="42">
        <f>PMT(G$6/12/100,$C8*12,-$E$5)</f>
        <v>23919.11332574172</v>
      </c>
      <c r="H8" s="42">
        <f>PMT(H$6/12/100,$C8*12,-$E$5)</f>
        <v>24749.071763717449</v>
      </c>
      <c r="I8" s="1"/>
      <c r="L8" s="72"/>
      <c r="M8" s="72"/>
      <c r="N8" s="72"/>
      <c r="P8" s="72"/>
    </row>
    <row r="9" spans="1:16" x14ac:dyDescent="0.3">
      <c r="A9" s="1"/>
      <c r="B9" s="15"/>
      <c r="C9" s="19">
        <v>20</v>
      </c>
      <c r="D9" s="42">
        <f>PMT($D$6/12/100,$C9*12,-E$5)</f>
        <v>16926.250286954004</v>
      </c>
      <c r="E9" s="43">
        <f>PMT($E$6/12/100,$C9*12,-E$5)</f>
        <v>17798.939907213349</v>
      </c>
      <c r="F9" s="42">
        <f t="shared" ref="F9:H11" si="0">PMT(F$6/12/100,$C9*12,-$E$5)</f>
        <v>18556.171155512719</v>
      </c>
      <c r="G9" s="42">
        <f t="shared" si="0"/>
        <v>19404.757308436754</v>
      </c>
      <c r="H9" s="42">
        <f t="shared" si="0"/>
        <v>20275.375787538054</v>
      </c>
      <c r="I9" s="13"/>
      <c r="L9" s="72"/>
      <c r="M9" s="72"/>
      <c r="N9" s="72"/>
      <c r="P9" s="72"/>
    </row>
    <row r="10" spans="1:16" x14ac:dyDescent="0.3">
      <c r="A10" s="1"/>
      <c r="B10" s="15"/>
      <c r="C10" s="19">
        <v>25</v>
      </c>
      <c r="D10" s="42">
        <f>PMT($D$6/12/100,$C10*12,-E$5)</f>
        <v>14181.658347099161</v>
      </c>
      <c r="E10" s="43">
        <f>PMT($E$6/12/100,$C10*12,-E$5)</f>
        <v>15081.548908209383</v>
      </c>
      <c r="F10" s="42">
        <f t="shared" si="0"/>
        <v>15866.542404573223</v>
      </c>
      <c r="G10" s="42">
        <f t="shared" si="0"/>
        <v>16750.264859001443</v>
      </c>
      <c r="H10" s="42">
        <f t="shared" si="0"/>
        <v>17660.788270003679</v>
      </c>
      <c r="I10" s="13"/>
      <c r="L10" s="72"/>
      <c r="M10" s="72"/>
      <c r="N10" s="72"/>
      <c r="P10" s="72"/>
    </row>
    <row r="11" spans="1:16" x14ac:dyDescent="0.3">
      <c r="A11" s="1"/>
      <c r="B11" s="16"/>
      <c r="C11" s="18">
        <v>30</v>
      </c>
      <c r="D11" s="44">
        <f>PMT($D$6/12/100,$C11*12,-E$5)</f>
        <v>12367.024711547323</v>
      </c>
      <c r="E11" s="45">
        <f>PMT($E$6/12/100,$C11*12,-E$5)</f>
        <v>13293.967826761498</v>
      </c>
      <c r="F11" s="44">
        <f t="shared" si="0"/>
        <v>14106.36584076769</v>
      </c>
      <c r="G11" s="44">
        <f t="shared" si="0"/>
        <v>15024.497249353795</v>
      </c>
      <c r="H11" s="44">
        <f t="shared" si="0"/>
        <v>15973.743790448791</v>
      </c>
      <c r="I11" s="1"/>
      <c r="L11" s="72"/>
      <c r="M11" s="72"/>
      <c r="N11" s="72"/>
      <c r="P11" s="72"/>
    </row>
    <row r="12" spans="1:16" x14ac:dyDescent="0.3">
      <c r="A12" s="1"/>
      <c r="B12" s="54" t="s">
        <v>14</v>
      </c>
      <c r="C12" s="14"/>
      <c r="D12" s="14"/>
      <c r="E12" s="1"/>
      <c r="F12" s="1"/>
      <c r="G12" s="1"/>
      <c r="H12" s="1"/>
      <c r="I12" s="1"/>
    </row>
    <row r="13" spans="1:16" x14ac:dyDescent="0.3">
      <c r="B13" s="54" t="s">
        <v>30</v>
      </c>
    </row>
    <row r="14" spans="1:16" ht="0.75" customHeight="1" x14ac:dyDescent="0.3"/>
  </sheetData>
  <mergeCells count="2">
    <mergeCell ref="E7:H7"/>
    <mergeCell ref="E5:H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D2A1-AC88-4FB5-96A8-778D7A43076D}">
  <dimension ref="A1:F229"/>
  <sheetViews>
    <sheetView showGridLines="0" showRowColHeaders="0" zoomScale="85" zoomScaleNormal="85" workbookViewId="0">
      <pane xSplit="1" ySplit="3" topLeftCell="B192" activePane="bottomRight" state="frozen"/>
      <selection activeCell="J1" sqref="J1:XFD1048576"/>
      <selection pane="topRight" activeCell="J1" sqref="J1:XFD1048576"/>
      <selection pane="bottomLeft" activeCell="J1" sqref="J1:XFD1048576"/>
      <selection pane="bottomRight" activeCell="M229" sqref="M229"/>
    </sheetView>
  </sheetViews>
  <sheetFormatPr defaultColWidth="0" defaultRowHeight="14.4" zeroHeight="1" x14ac:dyDescent="0.3"/>
  <cols>
    <col min="1" max="1" width="13.5546875" customWidth="1"/>
    <col min="2" max="3" width="20.88671875" style="21" customWidth="1"/>
    <col min="4" max="4" width="2.44140625" customWidth="1"/>
    <col min="5" max="13" width="9.109375" customWidth="1"/>
  </cols>
  <sheetData>
    <row r="1" spans="1:3" ht="21.75" customHeight="1" x14ac:dyDescent="0.3">
      <c r="B1" s="21" t="s">
        <v>16</v>
      </c>
      <c r="C1" s="24" t="s">
        <v>16</v>
      </c>
    </row>
    <row r="2" spans="1:3" ht="41.25" customHeight="1" x14ac:dyDescent="0.3">
      <c r="A2" s="48" t="s">
        <v>15</v>
      </c>
      <c r="B2" s="3" t="s">
        <v>18</v>
      </c>
      <c r="C2" s="24" t="s">
        <v>4</v>
      </c>
    </row>
    <row r="3" spans="1:3" ht="29.25" customHeight="1" x14ac:dyDescent="0.3">
      <c r="A3" t="s">
        <v>20</v>
      </c>
      <c r="B3" s="22" t="s">
        <v>17</v>
      </c>
      <c r="C3" s="23" t="s">
        <v>19</v>
      </c>
    </row>
    <row r="4" spans="1:3" x14ac:dyDescent="0.3">
      <c r="A4" s="20">
        <v>38017</v>
      </c>
      <c r="B4" s="25">
        <v>5.07</v>
      </c>
      <c r="C4" s="25"/>
    </row>
    <row r="5" spans="1:3" x14ac:dyDescent="0.3">
      <c r="A5" s="20">
        <f>EOMONTH(A4,1)</f>
        <v>38046</v>
      </c>
      <c r="B5" s="25">
        <v>5.08</v>
      </c>
      <c r="C5" s="25"/>
    </row>
    <row r="6" spans="1:3" x14ac:dyDescent="0.3">
      <c r="A6" s="20">
        <f t="shared" ref="A6:A69" si="0">EOMONTH(A5,1)</f>
        <v>38077</v>
      </c>
      <c r="B6" s="25">
        <v>4.9000000000000004</v>
      </c>
      <c r="C6" s="25"/>
    </row>
    <row r="7" spans="1:3" x14ac:dyDescent="0.3">
      <c r="A7" s="20">
        <f t="shared" si="0"/>
        <v>38107</v>
      </c>
      <c r="B7" s="25">
        <v>4.8099999999999996</v>
      </c>
      <c r="C7" s="25"/>
    </row>
    <row r="8" spans="1:3" x14ac:dyDescent="0.3">
      <c r="A8" s="20">
        <f t="shared" si="0"/>
        <v>38138</v>
      </c>
      <c r="B8" s="25">
        <v>4.67</v>
      </c>
      <c r="C8" s="25"/>
    </row>
    <row r="9" spans="1:3" x14ac:dyDescent="0.3">
      <c r="A9" s="20">
        <f t="shared" si="0"/>
        <v>38168</v>
      </c>
      <c r="B9" s="25">
        <v>4.71</v>
      </c>
      <c r="C9" s="25"/>
    </row>
    <row r="10" spans="1:3" x14ac:dyDescent="0.3">
      <c r="A10" s="20">
        <f t="shared" si="0"/>
        <v>38199</v>
      </c>
      <c r="B10" s="25">
        <v>4.93</v>
      </c>
      <c r="C10" s="25"/>
    </row>
    <row r="11" spans="1:3" x14ac:dyDescent="0.3">
      <c r="A11" s="20">
        <f t="shared" si="0"/>
        <v>38230</v>
      </c>
      <c r="B11" s="25">
        <v>4.9800000000000004</v>
      </c>
      <c r="C11" s="25"/>
    </row>
    <row r="12" spans="1:3" x14ac:dyDescent="0.3">
      <c r="A12" s="20">
        <f t="shared" si="0"/>
        <v>38260</v>
      </c>
      <c r="B12" s="25">
        <v>5.09</v>
      </c>
      <c r="C12" s="25"/>
    </row>
    <row r="13" spans="1:3" x14ac:dyDescent="0.3">
      <c r="A13" s="20">
        <f t="shared" si="0"/>
        <v>38291</v>
      </c>
      <c r="B13" s="25">
        <v>5</v>
      </c>
      <c r="C13" s="25"/>
    </row>
    <row r="14" spans="1:3" x14ac:dyDescent="0.3">
      <c r="A14" s="20">
        <f t="shared" si="0"/>
        <v>38321</v>
      </c>
      <c r="B14" s="25">
        <v>4.95</v>
      </c>
      <c r="C14" s="25"/>
    </row>
    <row r="15" spans="1:3" x14ac:dyDescent="0.3">
      <c r="A15" s="20">
        <f t="shared" si="0"/>
        <v>38352</v>
      </c>
      <c r="B15" s="25">
        <v>4.84</v>
      </c>
      <c r="C15" s="25"/>
    </row>
    <row r="16" spans="1:3" x14ac:dyDescent="0.3">
      <c r="A16" s="20">
        <f t="shared" si="0"/>
        <v>38383</v>
      </c>
      <c r="B16" s="25">
        <v>4.76</v>
      </c>
      <c r="C16" s="25"/>
    </row>
    <row r="17" spans="1:3" x14ac:dyDescent="0.3">
      <c r="A17" s="20">
        <f t="shared" si="0"/>
        <v>38411</v>
      </c>
      <c r="B17" s="25">
        <v>4.62</v>
      </c>
      <c r="C17" s="25"/>
    </row>
    <row r="18" spans="1:3" x14ac:dyDescent="0.3">
      <c r="A18" s="20">
        <f t="shared" si="0"/>
        <v>38442</v>
      </c>
      <c r="B18" s="25">
        <v>4.34</v>
      </c>
      <c r="C18" s="25"/>
    </row>
    <row r="19" spans="1:3" x14ac:dyDescent="0.3">
      <c r="A19" s="20">
        <f t="shared" si="0"/>
        <v>38472</v>
      </c>
      <c r="B19" s="25">
        <v>4.26</v>
      </c>
      <c r="C19" s="25"/>
    </row>
    <row r="20" spans="1:3" x14ac:dyDescent="0.3">
      <c r="A20" s="20">
        <f t="shared" si="0"/>
        <v>38503</v>
      </c>
      <c r="B20" s="25">
        <v>4.1100000000000003</v>
      </c>
      <c r="C20" s="25"/>
    </row>
    <row r="21" spans="1:3" x14ac:dyDescent="0.3">
      <c r="A21" s="20">
        <f t="shared" si="0"/>
        <v>38533</v>
      </c>
      <c r="B21" s="25">
        <v>3.94</v>
      </c>
      <c r="C21" s="25"/>
    </row>
    <row r="22" spans="1:3" x14ac:dyDescent="0.3">
      <c r="A22" s="20">
        <f t="shared" si="0"/>
        <v>38564</v>
      </c>
      <c r="B22" s="25">
        <v>3.89</v>
      </c>
      <c r="C22" s="25"/>
    </row>
    <row r="23" spans="1:3" x14ac:dyDescent="0.3">
      <c r="A23" s="20">
        <f t="shared" si="0"/>
        <v>38595</v>
      </c>
      <c r="B23" s="25">
        <v>3.88</v>
      </c>
      <c r="C23" s="25"/>
    </row>
    <row r="24" spans="1:3" x14ac:dyDescent="0.3">
      <c r="A24" s="20">
        <f t="shared" si="0"/>
        <v>38625</v>
      </c>
      <c r="B24" s="25">
        <v>3.84</v>
      </c>
      <c r="C24" s="25"/>
    </row>
    <row r="25" spans="1:3" x14ac:dyDescent="0.3">
      <c r="A25" s="20">
        <f t="shared" si="0"/>
        <v>38656</v>
      </c>
      <c r="B25" s="25">
        <v>3.85</v>
      </c>
      <c r="C25" s="25"/>
    </row>
    <row r="26" spans="1:3" x14ac:dyDescent="0.3">
      <c r="A26" s="20">
        <f t="shared" si="0"/>
        <v>38686</v>
      </c>
      <c r="B26" s="25">
        <v>3.89</v>
      </c>
      <c r="C26" s="25"/>
    </row>
    <row r="27" spans="1:3" x14ac:dyDescent="0.3">
      <c r="A27" s="20">
        <f t="shared" si="0"/>
        <v>38717</v>
      </c>
      <c r="B27" s="25">
        <v>4.12</v>
      </c>
      <c r="C27" s="25"/>
    </row>
    <row r="28" spans="1:3" x14ac:dyDescent="0.3">
      <c r="A28" s="20">
        <f t="shared" si="0"/>
        <v>38748</v>
      </c>
      <c r="B28" s="25">
        <v>4.25</v>
      </c>
      <c r="C28" s="25"/>
    </row>
    <row r="29" spans="1:3" x14ac:dyDescent="0.3">
      <c r="A29" s="20">
        <f t="shared" si="0"/>
        <v>38776</v>
      </c>
      <c r="B29" s="25">
        <v>4.2699999999999996</v>
      </c>
      <c r="C29" s="25"/>
    </row>
    <row r="30" spans="1:3" x14ac:dyDescent="0.3">
      <c r="A30" s="20">
        <f t="shared" si="0"/>
        <v>38807</v>
      </c>
      <c r="B30" s="25">
        <v>4.3099999999999996</v>
      </c>
      <c r="C30" s="25"/>
    </row>
    <row r="31" spans="1:3" x14ac:dyDescent="0.3">
      <c r="A31" s="20">
        <f t="shared" si="0"/>
        <v>38837</v>
      </c>
      <c r="B31" s="25">
        <v>4.34</v>
      </c>
      <c r="C31" s="25"/>
    </row>
    <row r="32" spans="1:3" x14ac:dyDescent="0.3">
      <c r="A32" s="20">
        <f t="shared" si="0"/>
        <v>38868</v>
      </c>
      <c r="B32" s="25">
        <v>4.2</v>
      </c>
      <c r="C32" s="25"/>
    </row>
    <row r="33" spans="1:3" x14ac:dyDescent="0.3">
      <c r="A33" s="20">
        <f t="shared" si="0"/>
        <v>38898</v>
      </c>
      <c r="B33" s="25">
        <v>4.1399999999999997</v>
      </c>
      <c r="C33" s="25"/>
    </row>
    <row r="34" spans="1:3" x14ac:dyDescent="0.3">
      <c r="A34" s="20">
        <f t="shared" si="0"/>
        <v>38929</v>
      </c>
      <c r="B34" s="25">
        <v>4.2300000000000004</v>
      </c>
      <c r="C34" s="25"/>
    </row>
    <row r="35" spans="1:3" x14ac:dyDescent="0.3">
      <c r="A35" s="20">
        <f t="shared" si="0"/>
        <v>38960</v>
      </c>
      <c r="B35" s="25">
        <v>4.34</v>
      </c>
      <c r="C35" s="25"/>
    </row>
    <row r="36" spans="1:3" x14ac:dyDescent="0.3">
      <c r="A36" s="20">
        <f t="shared" si="0"/>
        <v>38990</v>
      </c>
      <c r="B36" s="25">
        <v>4.33</v>
      </c>
      <c r="C36" s="25"/>
    </row>
    <row r="37" spans="1:3" x14ac:dyDescent="0.3">
      <c r="A37" s="20">
        <f t="shared" si="0"/>
        <v>39021</v>
      </c>
      <c r="B37" s="25">
        <v>4.43</v>
      </c>
      <c r="C37" s="25"/>
    </row>
    <row r="38" spans="1:3" x14ac:dyDescent="0.3">
      <c r="A38" s="20">
        <f t="shared" si="0"/>
        <v>39051</v>
      </c>
      <c r="B38" s="25">
        <v>4.46</v>
      </c>
      <c r="C38" s="25"/>
    </row>
    <row r="39" spans="1:3" x14ac:dyDescent="0.3">
      <c r="A39" s="20">
        <f t="shared" si="0"/>
        <v>39082</v>
      </c>
      <c r="B39" s="25">
        <v>4.4800000000000004</v>
      </c>
      <c r="C39" s="25"/>
    </row>
    <row r="40" spans="1:3" x14ac:dyDescent="0.3">
      <c r="A40" s="20">
        <f t="shared" si="0"/>
        <v>39113</v>
      </c>
      <c r="B40" s="25">
        <v>4.46</v>
      </c>
      <c r="C40" s="25"/>
    </row>
    <row r="41" spans="1:3" x14ac:dyDescent="0.3">
      <c r="A41" s="20">
        <f t="shared" si="0"/>
        <v>39141</v>
      </c>
      <c r="B41" s="25">
        <v>4.46</v>
      </c>
      <c r="C41" s="25"/>
    </row>
    <row r="42" spans="1:3" x14ac:dyDescent="0.3">
      <c r="A42" s="20">
        <f t="shared" si="0"/>
        <v>39172</v>
      </c>
      <c r="B42" s="25">
        <v>4.37</v>
      </c>
      <c r="C42" s="25"/>
    </row>
    <row r="43" spans="1:3" x14ac:dyDescent="0.3">
      <c r="A43" s="20">
        <f t="shared" si="0"/>
        <v>39202</v>
      </c>
      <c r="B43" s="25">
        <v>4.37</v>
      </c>
      <c r="C43" s="25"/>
    </row>
    <row r="44" spans="1:3" x14ac:dyDescent="0.3">
      <c r="A44" s="20">
        <f t="shared" si="0"/>
        <v>39233</v>
      </c>
      <c r="B44" s="25">
        <v>4.3899999999999997</v>
      </c>
      <c r="C44" s="25"/>
    </row>
    <row r="45" spans="1:3" x14ac:dyDescent="0.3">
      <c r="A45" s="20">
        <f t="shared" si="0"/>
        <v>39263</v>
      </c>
      <c r="B45" s="25">
        <v>4.54</v>
      </c>
      <c r="C45" s="25"/>
    </row>
    <row r="46" spans="1:3" x14ac:dyDescent="0.3">
      <c r="A46" s="20">
        <f t="shared" si="0"/>
        <v>39294</v>
      </c>
      <c r="B46" s="25">
        <v>4.7300000000000004</v>
      </c>
      <c r="C46" s="25"/>
    </row>
    <row r="47" spans="1:3" x14ac:dyDescent="0.3">
      <c r="A47" s="20">
        <f t="shared" si="0"/>
        <v>39325</v>
      </c>
      <c r="B47" s="25">
        <v>4.92</v>
      </c>
      <c r="C47" s="25"/>
    </row>
    <row r="48" spans="1:3" x14ac:dyDescent="0.3">
      <c r="A48" s="20">
        <f t="shared" si="0"/>
        <v>39355</v>
      </c>
      <c r="B48" s="25">
        <v>5.09</v>
      </c>
      <c r="C48" s="25"/>
    </row>
    <row r="49" spans="1:3" x14ac:dyDescent="0.3">
      <c r="A49" s="20">
        <f t="shared" si="0"/>
        <v>39386</v>
      </c>
      <c r="B49" s="25">
        <v>5.21</v>
      </c>
      <c r="C49" s="25"/>
    </row>
    <row r="50" spans="1:3" x14ac:dyDescent="0.3">
      <c r="A50" s="20">
        <f t="shared" si="0"/>
        <v>39416</v>
      </c>
      <c r="B50" s="25">
        <v>5.27</v>
      </c>
      <c r="C50" s="25"/>
    </row>
    <row r="51" spans="1:3" x14ac:dyDescent="0.3">
      <c r="A51" s="20">
        <f t="shared" si="0"/>
        <v>39447</v>
      </c>
      <c r="B51" s="25">
        <v>5.3</v>
      </c>
      <c r="C51" s="25"/>
    </row>
    <row r="52" spans="1:3" x14ac:dyDescent="0.3">
      <c r="A52" s="20">
        <f t="shared" si="0"/>
        <v>39478</v>
      </c>
      <c r="B52" s="25">
        <v>5.49</v>
      </c>
      <c r="C52" s="25"/>
    </row>
    <row r="53" spans="1:3" x14ac:dyDescent="0.3">
      <c r="A53" s="20">
        <f t="shared" si="0"/>
        <v>39507</v>
      </c>
      <c r="B53" s="25">
        <v>5.49</v>
      </c>
      <c r="C53" s="25"/>
    </row>
    <row r="54" spans="1:3" x14ac:dyDescent="0.3">
      <c r="A54" s="20">
        <f t="shared" si="0"/>
        <v>39538</v>
      </c>
      <c r="B54" s="25">
        <v>5.52</v>
      </c>
      <c r="C54" s="25"/>
    </row>
    <row r="55" spans="1:3" x14ac:dyDescent="0.3">
      <c r="A55" s="20">
        <f t="shared" si="0"/>
        <v>39568</v>
      </c>
      <c r="B55" s="25">
        <v>5.51</v>
      </c>
      <c r="C55" s="25"/>
    </row>
    <row r="56" spans="1:3" x14ac:dyDescent="0.3">
      <c r="A56" s="20">
        <f t="shared" si="0"/>
        <v>39599</v>
      </c>
      <c r="B56" s="25">
        <v>5.53</v>
      </c>
      <c r="C56" s="25"/>
    </row>
    <row r="57" spans="1:3" x14ac:dyDescent="0.3">
      <c r="A57" s="20">
        <f t="shared" si="0"/>
        <v>39629</v>
      </c>
      <c r="B57" s="25">
        <v>5.54</v>
      </c>
      <c r="C57" s="25"/>
    </row>
    <row r="58" spans="1:3" x14ac:dyDescent="0.3">
      <c r="A58" s="20">
        <f t="shared" si="0"/>
        <v>39660</v>
      </c>
      <c r="B58" s="25">
        <v>5.58</v>
      </c>
      <c r="C58" s="25"/>
    </row>
    <row r="59" spans="1:3" x14ac:dyDescent="0.3">
      <c r="A59" s="20">
        <f t="shared" si="0"/>
        <v>39691</v>
      </c>
      <c r="B59" s="25">
        <v>5.75</v>
      </c>
      <c r="C59" s="25"/>
    </row>
    <row r="60" spans="1:3" x14ac:dyDescent="0.3">
      <c r="A60" s="20">
        <f t="shared" si="0"/>
        <v>39721</v>
      </c>
      <c r="B60" s="25">
        <v>5.74</v>
      </c>
      <c r="C60" s="25"/>
    </row>
    <row r="61" spans="1:3" x14ac:dyDescent="0.3">
      <c r="A61" s="20">
        <f t="shared" si="0"/>
        <v>39752</v>
      </c>
      <c r="B61" s="25">
        <v>5.68</v>
      </c>
      <c r="C61" s="25"/>
    </row>
    <row r="62" spans="1:3" x14ac:dyDescent="0.3">
      <c r="A62" s="20">
        <f t="shared" si="0"/>
        <v>39782</v>
      </c>
      <c r="B62" s="25">
        <v>5.68</v>
      </c>
      <c r="C62" s="25"/>
    </row>
    <row r="63" spans="1:3" x14ac:dyDescent="0.3">
      <c r="A63" s="20">
        <f t="shared" si="0"/>
        <v>39813</v>
      </c>
      <c r="B63" s="25">
        <v>5.69</v>
      </c>
      <c r="C63" s="25"/>
    </row>
    <row r="64" spans="1:3" x14ac:dyDescent="0.3">
      <c r="A64" s="20">
        <f t="shared" si="0"/>
        <v>39844</v>
      </c>
      <c r="B64" s="25">
        <v>5.75</v>
      </c>
      <c r="C64" s="25"/>
    </row>
    <row r="65" spans="1:3" x14ac:dyDescent="0.3">
      <c r="A65" s="20">
        <f t="shared" si="0"/>
        <v>39872</v>
      </c>
      <c r="B65" s="25">
        <v>5.77</v>
      </c>
      <c r="C65" s="25"/>
    </row>
    <row r="66" spans="1:3" x14ac:dyDescent="0.3">
      <c r="A66" s="20">
        <f t="shared" si="0"/>
        <v>39903</v>
      </c>
      <c r="B66" s="25">
        <v>5.68</v>
      </c>
      <c r="C66" s="25"/>
    </row>
    <row r="67" spans="1:3" x14ac:dyDescent="0.3">
      <c r="A67" s="20">
        <f t="shared" si="0"/>
        <v>39933</v>
      </c>
      <c r="B67" s="25">
        <v>5.68</v>
      </c>
      <c r="C67" s="25"/>
    </row>
    <row r="68" spans="1:3" x14ac:dyDescent="0.3">
      <c r="A68" s="20">
        <f t="shared" si="0"/>
        <v>39964</v>
      </c>
      <c r="B68" s="25">
        <v>5.71</v>
      </c>
      <c r="C68" s="25"/>
    </row>
    <row r="69" spans="1:3" x14ac:dyDescent="0.3">
      <c r="A69" s="20">
        <f t="shared" si="0"/>
        <v>39994</v>
      </c>
      <c r="B69" s="25">
        <v>5.71</v>
      </c>
      <c r="C69" s="25"/>
    </row>
    <row r="70" spans="1:3" x14ac:dyDescent="0.3">
      <c r="A70" s="20">
        <f t="shared" ref="A70:A133" si="1">EOMONTH(A69,1)</f>
        <v>40025</v>
      </c>
      <c r="B70" s="25">
        <v>5.75</v>
      </c>
      <c r="C70" s="25"/>
    </row>
    <row r="71" spans="1:3" x14ac:dyDescent="0.3">
      <c r="A71" s="20">
        <f t="shared" si="1"/>
        <v>40056</v>
      </c>
      <c r="B71" s="25">
        <v>5.73</v>
      </c>
      <c r="C71" s="25"/>
    </row>
    <row r="72" spans="1:3" x14ac:dyDescent="0.3">
      <c r="A72" s="20">
        <f t="shared" si="1"/>
        <v>40086</v>
      </c>
      <c r="B72" s="25">
        <v>5.71</v>
      </c>
      <c r="C72" s="25"/>
    </row>
    <row r="73" spans="1:3" x14ac:dyDescent="0.3">
      <c r="A73" s="20">
        <f t="shared" si="1"/>
        <v>40117</v>
      </c>
      <c r="B73" s="25">
        <v>5.69</v>
      </c>
      <c r="C73" s="25"/>
    </row>
    <row r="74" spans="1:3" x14ac:dyDescent="0.3">
      <c r="A74" s="20">
        <f t="shared" si="1"/>
        <v>40147</v>
      </c>
      <c r="B74" s="25">
        <v>5.67</v>
      </c>
      <c r="C74" s="25"/>
    </row>
    <row r="75" spans="1:3" x14ac:dyDescent="0.3">
      <c r="A75" s="20">
        <f t="shared" si="1"/>
        <v>40178</v>
      </c>
      <c r="B75" s="25">
        <v>5.66</v>
      </c>
      <c r="C75" s="25"/>
    </row>
    <row r="76" spans="1:3" x14ac:dyDescent="0.3">
      <c r="A76" s="20">
        <f t="shared" si="1"/>
        <v>40209</v>
      </c>
      <c r="B76" s="25">
        <v>5.52</v>
      </c>
      <c r="C76" s="25"/>
    </row>
    <row r="77" spans="1:3" x14ac:dyDescent="0.3">
      <c r="A77" s="20">
        <f t="shared" si="1"/>
        <v>40237</v>
      </c>
      <c r="B77" s="25">
        <v>5.47</v>
      </c>
      <c r="C77" s="25"/>
    </row>
    <row r="78" spans="1:3" x14ac:dyDescent="0.3">
      <c r="A78" s="20">
        <f t="shared" si="1"/>
        <v>40268</v>
      </c>
      <c r="B78" s="25">
        <v>5.4</v>
      </c>
      <c r="C78" s="25"/>
    </row>
    <row r="79" spans="1:3" x14ac:dyDescent="0.3">
      <c r="A79" s="20">
        <f t="shared" si="1"/>
        <v>40298</v>
      </c>
      <c r="B79" s="25">
        <v>5.3</v>
      </c>
      <c r="C79" s="25"/>
    </row>
    <row r="80" spans="1:3" x14ac:dyDescent="0.3">
      <c r="A80" s="20">
        <f t="shared" si="1"/>
        <v>40329</v>
      </c>
      <c r="B80" s="25">
        <v>5.13</v>
      </c>
      <c r="C80" s="25"/>
    </row>
    <row r="81" spans="1:3" x14ac:dyDescent="0.3">
      <c r="A81" s="20">
        <f t="shared" si="1"/>
        <v>40359</v>
      </c>
      <c r="B81" s="25">
        <v>5.01</v>
      </c>
      <c r="C81" s="25"/>
    </row>
    <row r="82" spans="1:3" x14ac:dyDescent="0.3">
      <c r="A82" s="20">
        <f t="shared" si="1"/>
        <v>40390</v>
      </c>
      <c r="B82" s="25">
        <v>4.91</v>
      </c>
      <c r="C82" s="25"/>
    </row>
    <row r="83" spans="1:3" x14ac:dyDescent="0.3">
      <c r="A83" s="20">
        <f t="shared" si="1"/>
        <v>40421</v>
      </c>
      <c r="B83" s="25">
        <v>4.87</v>
      </c>
      <c r="C83" s="25"/>
    </row>
    <row r="84" spans="1:3" x14ac:dyDescent="0.3">
      <c r="A84" s="20">
        <f t="shared" si="1"/>
        <v>40451</v>
      </c>
      <c r="B84" s="25">
        <v>4.6500000000000004</v>
      </c>
      <c r="C84" s="25"/>
    </row>
    <row r="85" spans="1:3" x14ac:dyDescent="0.3">
      <c r="A85" s="20">
        <f t="shared" si="1"/>
        <v>40482</v>
      </c>
      <c r="B85" s="25">
        <v>4.5599999999999996</v>
      </c>
      <c r="C85" s="25"/>
    </row>
    <row r="86" spans="1:3" x14ac:dyDescent="0.3">
      <c r="A86" s="20">
        <f t="shared" si="1"/>
        <v>40512</v>
      </c>
      <c r="B86" s="25">
        <v>4.47</v>
      </c>
      <c r="C86" s="25"/>
    </row>
    <row r="87" spans="1:3" x14ac:dyDescent="0.3">
      <c r="A87" s="20">
        <f t="shared" si="1"/>
        <v>40543</v>
      </c>
      <c r="B87" s="25">
        <v>4.4000000000000004</v>
      </c>
      <c r="C87" s="25"/>
    </row>
    <row r="88" spans="1:3" x14ac:dyDescent="0.3">
      <c r="A88" s="20">
        <f t="shared" si="1"/>
        <v>40574</v>
      </c>
      <c r="B88" s="25">
        <v>4.37</v>
      </c>
      <c r="C88" s="25"/>
    </row>
    <row r="89" spans="1:3" x14ac:dyDescent="0.3">
      <c r="A89" s="20">
        <f t="shared" si="1"/>
        <v>40602</v>
      </c>
      <c r="B89" s="25">
        <v>4.4000000000000004</v>
      </c>
      <c r="C89" s="25"/>
    </row>
    <row r="90" spans="1:3" x14ac:dyDescent="0.3">
      <c r="A90" s="20">
        <f t="shared" si="1"/>
        <v>40633</v>
      </c>
      <c r="B90" s="25">
        <v>4.32</v>
      </c>
      <c r="C90" s="25"/>
    </row>
    <row r="91" spans="1:3" x14ac:dyDescent="0.3">
      <c r="A91" s="20">
        <f t="shared" si="1"/>
        <v>40663</v>
      </c>
      <c r="B91" s="25">
        <v>4.32</v>
      </c>
      <c r="C91" s="25"/>
    </row>
    <row r="92" spans="1:3" x14ac:dyDescent="0.3">
      <c r="A92" s="20">
        <f t="shared" si="1"/>
        <v>40694</v>
      </c>
      <c r="B92" s="25">
        <v>4.24</v>
      </c>
      <c r="C92" s="25"/>
    </row>
    <row r="93" spans="1:3" x14ac:dyDescent="0.3">
      <c r="A93" s="20">
        <f t="shared" si="1"/>
        <v>40724</v>
      </c>
      <c r="B93" s="25">
        <v>4.2300000000000004</v>
      </c>
      <c r="C93" s="25"/>
    </row>
    <row r="94" spans="1:3" x14ac:dyDescent="0.3">
      <c r="A94" s="20">
        <f t="shared" si="1"/>
        <v>40755</v>
      </c>
      <c r="B94" s="25">
        <v>4.2</v>
      </c>
      <c r="C94" s="25"/>
    </row>
    <row r="95" spans="1:3" x14ac:dyDescent="0.3">
      <c r="A95" s="20">
        <f t="shared" si="1"/>
        <v>40786</v>
      </c>
      <c r="B95" s="25">
        <v>4.1900000000000004</v>
      </c>
      <c r="C95" s="25"/>
    </row>
    <row r="96" spans="1:3" x14ac:dyDescent="0.3">
      <c r="A96" s="20">
        <f t="shared" si="1"/>
        <v>40816</v>
      </c>
      <c r="B96" s="25">
        <v>4.04</v>
      </c>
      <c r="C96" s="25"/>
    </row>
    <row r="97" spans="1:3" x14ac:dyDescent="0.3">
      <c r="A97" s="20">
        <f t="shared" si="1"/>
        <v>40847</v>
      </c>
      <c r="B97" s="25">
        <v>3.91</v>
      </c>
      <c r="C97" s="25"/>
    </row>
    <row r="98" spans="1:3" x14ac:dyDescent="0.3">
      <c r="A98" s="20">
        <f t="shared" si="1"/>
        <v>40877</v>
      </c>
      <c r="B98" s="25">
        <v>3.76</v>
      </c>
      <c r="C98" s="25"/>
    </row>
    <row r="99" spans="1:3" x14ac:dyDescent="0.3">
      <c r="A99" s="20">
        <f t="shared" si="1"/>
        <v>40908</v>
      </c>
      <c r="B99" s="25">
        <v>3.72</v>
      </c>
      <c r="C99" s="25"/>
    </row>
    <row r="100" spans="1:3" x14ac:dyDescent="0.3">
      <c r="A100" s="20">
        <f t="shared" si="1"/>
        <v>40939</v>
      </c>
      <c r="B100" s="25">
        <v>3.72</v>
      </c>
      <c r="C100" s="25"/>
    </row>
    <row r="101" spans="1:3" x14ac:dyDescent="0.3">
      <c r="A101" s="20">
        <f t="shared" si="1"/>
        <v>40968</v>
      </c>
      <c r="B101" s="25">
        <v>3.73</v>
      </c>
      <c r="C101" s="25"/>
    </row>
    <row r="102" spans="1:3" x14ac:dyDescent="0.3">
      <c r="A102" s="20">
        <f t="shared" si="1"/>
        <v>40999</v>
      </c>
      <c r="B102" s="25">
        <v>3.75</v>
      </c>
      <c r="C102" s="25"/>
    </row>
    <row r="103" spans="1:3" x14ac:dyDescent="0.3">
      <c r="A103" s="20">
        <f t="shared" si="1"/>
        <v>41029</v>
      </c>
      <c r="B103" s="25">
        <v>3.81</v>
      </c>
      <c r="C103" s="25"/>
    </row>
    <row r="104" spans="1:3" x14ac:dyDescent="0.3">
      <c r="A104" s="20">
        <f t="shared" si="1"/>
        <v>41060</v>
      </c>
      <c r="B104" s="25">
        <v>3.76</v>
      </c>
      <c r="C104" s="25"/>
    </row>
    <row r="105" spans="1:3" x14ac:dyDescent="0.3">
      <c r="A105" s="20">
        <f t="shared" si="1"/>
        <v>41090</v>
      </c>
      <c r="B105" s="25">
        <v>3.71</v>
      </c>
      <c r="C105" s="25"/>
    </row>
    <row r="106" spans="1:3" x14ac:dyDescent="0.3">
      <c r="A106" s="20">
        <f t="shared" si="1"/>
        <v>41121</v>
      </c>
      <c r="B106" s="25">
        <v>3.65</v>
      </c>
      <c r="C106" s="25"/>
    </row>
    <row r="107" spans="1:3" x14ac:dyDescent="0.3">
      <c r="A107" s="20">
        <f t="shared" si="1"/>
        <v>41152</v>
      </c>
      <c r="B107" s="25">
        <v>3.61</v>
      </c>
      <c r="C107" s="25"/>
    </row>
    <row r="108" spans="1:3" x14ac:dyDescent="0.3">
      <c r="A108" s="20">
        <f t="shared" si="1"/>
        <v>41182</v>
      </c>
      <c r="B108" s="25">
        <v>3.59</v>
      </c>
      <c r="C108" s="25"/>
    </row>
    <row r="109" spans="1:3" x14ac:dyDescent="0.3">
      <c r="A109" s="20">
        <f t="shared" si="1"/>
        <v>41213</v>
      </c>
      <c r="B109" s="25">
        <v>3.48</v>
      </c>
      <c r="C109" s="25"/>
    </row>
    <row r="110" spans="1:3" x14ac:dyDescent="0.3">
      <c r="A110" s="20">
        <f t="shared" si="1"/>
        <v>41243</v>
      </c>
      <c r="B110" s="25">
        <v>3.34</v>
      </c>
      <c r="C110" s="25"/>
    </row>
    <row r="111" spans="1:3" x14ac:dyDescent="0.3">
      <c r="A111" s="20">
        <f t="shared" si="1"/>
        <v>41274</v>
      </c>
      <c r="B111" s="25">
        <v>3.28</v>
      </c>
      <c r="C111" s="25"/>
    </row>
    <row r="112" spans="1:3" x14ac:dyDescent="0.3">
      <c r="A112" s="20">
        <f t="shared" si="1"/>
        <v>41305</v>
      </c>
      <c r="B112" s="25">
        <v>3.35</v>
      </c>
      <c r="C112" s="25"/>
    </row>
    <row r="113" spans="1:3" x14ac:dyDescent="0.3">
      <c r="A113" s="20">
        <f t="shared" si="1"/>
        <v>41333</v>
      </c>
      <c r="B113" s="25">
        <v>3.38</v>
      </c>
      <c r="C113" s="25"/>
    </row>
    <row r="114" spans="1:3" x14ac:dyDescent="0.3">
      <c r="A114" s="20">
        <f t="shared" si="1"/>
        <v>41364</v>
      </c>
      <c r="B114" s="25">
        <v>3.28</v>
      </c>
      <c r="C114" s="25"/>
    </row>
    <row r="115" spans="1:3" x14ac:dyDescent="0.3">
      <c r="A115" s="20">
        <f t="shared" si="1"/>
        <v>41394</v>
      </c>
      <c r="B115" s="25">
        <v>3.21</v>
      </c>
      <c r="C115" s="25"/>
    </row>
    <row r="116" spans="1:3" x14ac:dyDescent="0.3">
      <c r="A116" s="20">
        <f t="shared" si="1"/>
        <v>41425</v>
      </c>
      <c r="B116" s="25">
        <v>3.13</v>
      </c>
      <c r="C116" s="25"/>
    </row>
    <row r="117" spans="1:3" x14ac:dyDescent="0.3">
      <c r="A117" s="20">
        <f t="shared" si="1"/>
        <v>41455</v>
      </c>
      <c r="B117" s="25">
        <v>3.06</v>
      </c>
      <c r="C117" s="25"/>
    </row>
    <row r="118" spans="1:3" x14ac:dyDescent="0.3">
      <c r="A118" s="20">
        <f t="shared" si="1"/>
        <v>41486</v>
      </c>
      <c r="B118" s="25">
        <v>3.12</v>
      </c>
      <c r="C118" s="25"/>
    </row>
    <row r="119" spans="1:3" x14ac:dyDescent="0.3">
      <c r="A119" s="20">
        <f t="shared" si="1"/>
        <v>41517</v>
      </c>
      <c r="B119" s="25">
        <v>3.14</v>
      </c>
      <c r="C119" s="25"/>
    </row>
    <row r="120" spans="1:3" x14ac:dyDescent="0.3">
      <c r="A120" s="20">
        <f t="shared" si="1"/>
        <v>41547</v>
      </c>
      <c r="B120" s="25">
        <v>3.1</v>
      </c>
      <c r="C120" s="25"/>
    </row>
    <row r="121" spans="1:3" x14ac:dyDescent="0.3">
      <c r="A121" s="20">
        <f t="shared" si="1"/>
        <v>41578</v>
      </c>
      <c r="B121" s="25">
        <v>3.17</v>
      </c>
      <c r="C121" s="25"/>
    </row>
    <row r="122" spans="1:3" x14ac:dyDescent="0.3">
      <c r="A122" s="20">
        <f t="shared" si="1"/>
        <v>41608</v>
      </c>
      <c r="B122" s="25">
        <v>3.16</v>
      </c>
      <c r="C122" s="25"/>
    </row>
    <row r="123" spans="1:3" x14ac:dyDescent="0.3">
      <c r="A123" s="20">
        <f t="shared" si="1"/>
        <v>41639</v>
      </c>
      <c r="B123" s="25">
        <v>3.15</v>
      </c>
      <c r="C123" s="25"/>
    </row>
    <row r="124" spans="1:3" x14ac:dyDescent="0.3">
      <c r="A124" s="20">
        <f t="shared" si="1"/>
        <v>41670</v>
      </c>
      <c r="B124" s="25">
        <v>3.29</v>
      </c>
      <c r="C124" s="25"/>
    </row>
    <row r="125" spans="1:3" x14ac:dyDescent="0.3">
      <c r="A125" s="20">
        <f t="shared" si="1"/>
        <v>41698</v>
      </c>
      <c r="B125" s="25">
        <v>3.23</v>
      </c>
      <c r="C125" s="25"/>
    </row>
    <row r="126" spans="1:3" x14ac:dyDescent="0.3">
      <c r="A126" s="20">
        <f t="shared" si="1"/>
        <v>41729</v>
      </c>
      <c r="B126" s="25">
        <v>3.1</v>
      </c>
      <c r="C126" s="25"/>
    </row>
    <row r="127" spans="1:3" x14ac:dyDescent="0.3">
      <c r="A127" s="20">
        <f t="shared" si="1"/>
        <v>41759</v>
      </c>
      <c r="B127" s="25">
        <v>3.05</v>
      </c>
      <c r="C127" s="25"/>
    </row>
    <row r="128" spans="1:3" x14ac:dyDescent="0.3">
      <c r="A128" s="20">
        <f t="shared" si="1"/>
        <v>41790</v>
      </c>
      <c r="B128" s="25">
        <v>3</v>
      </c>
      <c r="C128" s="25"/>
    </row>
    <row r="129" spans="1:3" x14ac:dyDescent="0.3">
      <c r="A129" s="20">
        <f t="shared" si="1"/>
        <v>41820</v>
      </c>
      <c r="B129" s="25">
        <v>2.95</v>
      </c>
      <c r="C129" s="25"/>
    </row>
    <row r="130" spans="1:3" x14ac:dyDescent="0.3">
      <c r="A130" s="20">
        <f t="shared" si="1"/>
        <v>41851</v>
      </c>
      <c r="B130" s="25">
        <v>2.9</v>
      </c>
      <c r="C130" s="25"/>
    </row>
    <row r="131" spans="1:3" x14ac:dyDescent="0.3">
      <c r="A131" s="20">
        <f t="shared" si="1"/>
        <v>41882</v>
      </c>
      <c r="B131" s="25">
        <v>2.87</v>
      </c>
      <c r="C131" s="25"/>
    </row>
    <row r="132" spans="1:3" x14ac:dyDescent="0.3">
      <c r="A132" s="20">
        <f t="shared" si="1"/>
        <v>41912</v>
      </c>
      <c r="B132" s="25">
        <v>2.77</v>
      </c>
      <c r="C132" s="25"/>
    </row>
    <row r="133" spans="1:3" x14ac:dyDescent="0.3">
      <c r="A133" s="20">
        <f t="shared" si="1"/>
        <v>41943</v>
      </c>
      <c r="B133" s="25">
        <v>2.75</v>
      </c>
      <c r="C133" s="25"/>
    </row>
    <row r="134" spans="1:3" x14ac:dyDescent="0.3">
      <c r="A134" s="20">
        <f t="shared" ref="A134:A138" si="2">EOMONTH(A133,1)</f>
        <v>41973</v>
      </c>
      <c r="B134" s="25">
        <v>2.66</v>
      </c>
      <c r="C134" s="25"/>
    </row>
    <row r="135" spans="1:3" x14ac:dyDescent="0.3">
      <c r="A135" s="20">
        <f t="shared" si="2"/>
        <v>42004</v>
      </c>
      <c r="B135" s="25">
        <v>2.57</v>
      </c>
      <c r="C135" s="25"/>
    </row>
    <row r="136" spans="1:3" x14ac:dyDescent="0.3">
      <c r="A136" s="20">
        <f t="shared" si="2"/>
        <v>42035</v>
      </c>
      <c r="B136" s="25">
        <v>2.65</v>
      </c>
      <c r="C136" s="25"/>
    </row>
    <row r="137" spans="1:3" x14ac:dyDescent="0.3">
      <c r="A137" s="20">
        <f t="shared" si="2"/>
        <v>42063</v>
      </c>
      <c r="B137" s="25">
        <v>2.5099999999999998</v>
      </c>
      <c r="C137" s="25"/>
    </row>
    <row r="138" spans="1:3" x14ac:dyDescent="0.3">
      <c r="A138" s="20">
        <f t="shared" si="2"/>
        <v>42094</v>
      </c>
      <c r="B138" s="25">
        <v>2.38</v>
      </c>
      <c r="C138" s="25"/>
    </row>
    <row r="139" spans="1:3" x14ac:dyDescent="0.3">
      <c r="A139" s="20">
        <f>EOMONTH(A138,1)</f>
        <v>42124</v>
      </c>
      <c r="B139" s="25">
        <v>2.37</v>
      </c>
      <c r="C139" s="25"/>
    </row>
    <row r="140" spans="1:3" x14ac:dyDescent="0.3">
      <c r="A140" s="20">
        <f t="shared" ref="A140:A153" si="3">EOMONTH(A139,1)</f>
        <v>42155</v>
      </c>
      <c r="B140" s="25">
        <v>2.2999999999999998</v>
      </c>
      <c r="C140" s="25"/>
    </row>
    <row r="141" spans="1:3" x14ac:dyDescent="0.3">
      <c r="A141" s="20">
        <f t="shared" si="3"/>
        <v>42185</v>
      </c>
      <c r="B141" s="25">
        <v>2.25</v>
      </c>
      <c r="C141" s="25"/>
    </row>
    <row r="142" spans="1:3" x14ac:dyDescent="0.3">
      <c r="A142" s="20">
        <f t="shared" si="3"/>
        <v>42216</v>
      </c>
      <c r="B142" s="25">
        <v>2.2999999999999998</v>
      </c>
      <c r="C142" s="25"/>
    </row>
    <row r="143" spans="1:3" x14ac:dyDescent="0.3">
      <c r="A143" s="20">
        <f t="shared" si="3"/>
        <v>42247</v>
      </c>
      <c r="B143" s="25">
        <v>2.29</v>
      </c>
      <c r="C143" s="25"/>
    </row>
    <row r="144" spans="1:3" x14ac:dyDescent="0.3">
      <c r="A144" s="20">
        <f t="shared" si="3"/>
        <v>42277</v>
      </c>
      <c r="B144" s="25">
        <v>2.2999999999999998</v>
      </c>
      <c r="C144" s="25"/>
    </row>
    <row r="145" spans="1:3" x14ac:dyDescent="0.3">
      <c r="A145" s="20">
        <f t="shared" si="3"/>
        <v>42308</v>
      </c>
      <c r="B145" s="25">
        <v>2.3199999999999998</v>
      </c>
      <c r="C145" s="25"/>
    </row>
    <row r="146" spans="1:3" x14ac:dyDescent="0.3">
      <c r="A146" s="20">
        <f t="shared" si="3"/>
        <v>42338</v>
      </c>
      <c r="B146" s="25">
        <v>2.2799999999999998</v>
      </c>
      <c r="C146" s="25"/>
    </row>
    <row r="147" spans="1:3" x14ac:dyDescent="0.3">
      <c r="A147" s="20">
        <f t="shared" si="3"/>
        <v>42369</v>
      </c>
      <c r="B147" s="25">
        <v>2.2200000000000002</v>
      </c>
      <c r="C147" s="25"/>
    </row>
    <row r="148" spans="1:3" x14ac:dyDescent="0.3">
      <c r="A148" s="20">
        <f t="shared" si="3"/>
        <v>42400</v>
      </c>
      <c r="B148" s="25">
        <v>2.2999999999999998</v>
      </c>
      <c r="C148" s="25"/>
    </row>
    <row r="149" spans="1:3" x14ac:dyDescent="0.3">
      <c r="A149" s="20">
        <f t="shared" si="3"/>
        <v>42429</v>
      </c>
      <c r="B149" s="25">
        <v>2.25</v>
      </c>
      <c r="C149" s="25"/>
    </row>
    <row r="150" spans="1:3" x14ac:dyDescent="0.3">
      <c r="A150" s="20">
        <f t="shared" si="3"/>
        <v>42460</v>
      </c>
      <c r="B150" s="25">
        <v>2.16</v>
      </c>
      <c r="C150" s="25"/>
    </row>
    <row r="151" spans="1:3" x14ac:dyDescent="0.3">
      <c r="A151" s="20">
        <f t="shared" si="3"/>
        <v>42490</v>
      </c>
      <c r="B151" s="25">
        <v>2.17</v>
      </c>
      <c r="C151" s="25"/>
    </row>
    <row r="152" spans="1:3" x14ac:dyDescent="0.3">
      <c r="A152" s="20">
        <f t="shared" si="3"/>
        <v>42521</v>
      </c>
      <c r="B152" s="25">
        <v>2.12</v>
      </c>
      <c r="C152" s="25"/>
    </row>
    <row r="153" spans="1:3" x14ac:dyDescent="0.3">
      <c r="A153" s="20">
        <f t="shared" si="3"/>
        <v>42551</v>
      </c>
      <c r="B153" s="25">
        <v>2.0699999999999998</v>
      </c>
      <c r="C153" s="25"/>
    </row>
    <row r="154" spans="1:3" x14ac:dyDescent="0.3">
      <c r="A154" s="20">
        <f>EOMONTH(A153,1)</f>
        <v>42582</v>
      </c>
      <c r="B154" s="25">
        <v>2.1</v>
      </c>
      <c r="C154" s="25"/>
    </row>
    <row r="155" spans="1:3" x14ac:dyDescent="0.3">
      <c r="A155" s="20">
        <f t="shared" ref="A155:A170" si="4">EOMONTH(A154,1)</f>
        <v>42613</v>
      </c>
      <c r="B155" s="25">
        <v>2.0299999999999998</v>
      </c>
      <c r="C155" s="25"/>
    </row>
    <row r="156" spans="1:3" x14ac:dyDescent="0.3">
      <c r="A156" s="20">
        <f t="shared" si="4"/>
        <v>42643</v>
      </c>
      <c r="B156" s="25">
        <v>2</v>
      </c>
      <c r="C156" s="25"/>
    </row>
    <row r="157" spans="1:3" x14ac:dyDescent="0.3">
      <c r="A157" s="20">
        <f t="shared" si="4"/>
        <v>42674</v>
      </c>
      <c r="B157" s="25">
        <v>2</v>
      </c>
      <c r="C157" s="25"/>
    </row>
    <row r="158" spans="1:3" x14ac:dyDescent="0.3">
      <c r="A158" s="20">
        <f t="shared" si="4"/>
        <v>42704</v>
      </c>
      <c r="B158" s="25">
        <v>1.91</v>
      </c>
      <c r="C158" s="25"/>
    </row>
    <row r="159" spans="1:3" x14ac:dyDescent="0.3">
      <c r="A159" s="20">
        <f t="shared" si="4"/>
        <v>42735</v>
      </c>
      <c r="B159" s="25">
        <v>1.96</v>
      </c>
      <c r="C159" s="25"/>
    </row>
    <row r="160" spans="1:3" x14ac:dyDescent="0.3">
      <c r="A160" s="20">
        <f t="shared" si="4"/>
        <v>42766</v>
      </c>
      <c r="B160" s="25">
        <v>2.06</v>
      </c>
      <c r="C160" s="25"/>
    </row>
    <row r="161" spans="1:3" x14ac:dyDescent="0.3">
      <c r="A161" s="20">
        <f t="shared" si="4"/>
        <v>42794</v>
      </c>
      <c r="B161" s="25">
        <v>2.02</v>
      </c>
      <c r="C161" s="25"/>
    </row>
    <row r="162" spans="1:3" x14ac:dyDescent="0.3">
      <c r="A162" s="20">
        <f t="shared" si="4"/>
        <v>42825</v>
      </c>
      <c r="B162" s="25">
        <v>2.06</v>
      </c>
      <c r="C162" s="25"/>
    </row>
    <row r="163" spans="1:3" x14ac:dyDescent="0.3">
      <c r="A163" s="20">
        <f t="shared" si="4"/>
        <v>42855</v>
      </c>
      <c r="B163" s="25">
        <v>2.09</v>
      </c>
      <c r="C163" s="25"/>
    </row>
    <row r="164" spans="1:3" x14ac:dyDescent="0.3">
      <c r="A164" s="20">
        <f t="shared" si="4"/>
        <v>42886</v>
      </c>
      <c r="B164" s="25">
        <v>2.1</v>
      </c>
      <c r="C164" s="25"/>
    </row>
    <row r="165" spans="1:3" x14ac:dyDescent="0.3">
      <c r="A165" s="20">
        <f t="shared" si="4"/>
        <v>42916</v>
      </c>
      <c r="B165" s="25">
        <v>2.11</v>
      </c>
      <c r="C165" s="25"/>
    </row>
    <row r="166" spans="1:3" x14ac:dyDescent="0.3">
      <c r="A166" s="20">
        <f t="shared" si="4"/>
        <v>42947</v>
      </c>
      <c r="B166" s="25">
        <v>2.11</v>
      </c>
      <c r="C166" s="25"/>
    </row>
    <row r="167" spans="1:3" x14ac:dyDescent="0.3">
      <c r="A167" s="20">
        <f t="shared" si="4"/>
        <v>42978</v>
      </c>
      <c r="B167" s="25">
        <v>2.1</v>
      </c>
      <c r="C167" s="25"/>
    </row>
    <row r="168" spans="1:3" x14ac:dyDescent="0.3">
      <c r="A168" s="20">
        <f t="shared" si="4"/>
        <v>43008</v>
      </c>
      <c r="B168" s="25">
        <v>2.12</v>
      </c>
      <c r="C168" s="25"/>
    </row>
    <row r="169" spans="1:3" x14ac:dyDescent="0.3">
      <c r="A169" s="20">
        <f t="shared" si="4"/>
        <v>43039</v>
      </c>
      <c r="B169" s="25">
        <v>2.17</v>
      </c>
      <c r="C169" s="25"/>
    </row>
    <row r="170" spans="1:3" x14ac:dyDescent="0.3">
      <c r="A170" s="20">
        <f t="shared" si="4"/>
        <v>43069</v>
      </c>
      <c r="B170" s="25">
        <v>2.19</v>
      </c>
      <c r="C170" s="25"/>
    </row>
    <row r="171" spans="1:3" x14ac:dyDescent="0.3">
      <c r="A171" s="20">
        <f>EOMONTH(A170,1)</f>
        <v>43100</v>
      </c>
      <c r="B171" s="25">
        <v>2.2200000000000002</v>
      </c>
      <c r="C171" s="25"/>
    </row>
    <row r="172" spans="1:3" x14ac:dyDescent="0.3">
      <c r="A172" s="20">
        <f t="shared" ref="A172:A198" si="5">EOMONTH(A171,1)</f>
        <v>43131</v>
      </c>
      <c r="B172" s="25">
        <v>2.2999999999999998</v>
      </c>
      <c r="C172" s="25"/>
    </row>
    <row r="173" spans="1:3" x14ac:dyDescent="0.3">
      <c r="A173" s="20">
        <f t="shared" si="5"/>
        <v>43159</v>
      </c>
      <c r="B173" s="25">
        <v>2.3199999999999998</v>
      </c>
      <c r="C173" s="25"/>
    </row>
    <row r="174" spans="1:3" x14ac:dyDescent="0.3">
      <c r="A174" s="20">
        <f t="shared" si="5"/>
        <v>43190</v>
      </c>
      <c r="B174" s="25">
        <v>2.41</v>
      </c>
      <c r="C174" s="25"/>
    </row>
    <row r="175" spans="1:3" x14ac:dyDescent="0.3">
      <c r="A175" s="20">
        <f t="shared" si="5"/>
        <v>43220</v>
      </c>
      <c r="B175" s="25">
        <v>2.44</v>
      </c>
      <c r="C175" s="25"/>
    </row>
    <row r="176" spans="1:3" x14ac:dyDescent="0.3">
      <c r="A176" s="20">
        <f t="shared" si="5"/>
        <v>43251</v>
      </c>
      <c r="B176" s="25">
        <v>2.4300000000000002</v>
      </c>
      <c r="C176" s="25"/>
    </row>
    <row r="177" spans="1:3" x14ac:dyDescent="0.3">
      <c r="A177" s="20">
        <f t="shared" si="5"/>
        <v>43281</v>
      </c>
      <c r="B177" s="25">
        <v>2.4300000000000002</v>
      </c>
      <c r="C177" s="25"/>
    </row>
    <row r="178" spans="1:3" x14ac:dyDescent="0.3">
      <c r="A178" s="20">
        <f t="shared" si="5"/>
        <v>43312</v>
      </c>
      <c r="B178" s="25">
        <v>2.4500000000000002</v>
      </c>
      <c r="C178" s="25"/>
    </row>
    <row r="179" spans="1:3" x14ac:dyDescent="0.3">
      <c r="A179" s="20">
        <f t="shared" si="5"/>
        <v>43343</v>
      </c>
      <c r="B179" s="25">
        <v>2.4900000000000002</v>
      </c>
      <c r="C179" s="25"/>
    </row>
    <row r="180" spans="1:3" x14ac:dyDescent="0.3">
      <c r="A180" s="20">
        <f t="shared" si="5"/>
        <v>43373</v>
      </c>
      <c r="B180" s="25">
        <v>2.54</v>
      </c>
      <c r="C180" s="25"/>
    </row>
    <row r="181" spans="1:3" x14ac:dyDescent="0.3">
      <c r="A181" s="20">
        <f t="shared" si="5"/>
        <v>43404</v>
      </c>
      <c r="B181" s="25">
        <v>2.61</v>
      </c>
      <c r="C181" s="25"/>
    </row>
    <row r="182" spans="1:3" x14ac:dyDescent="0.3">
      <c r="A182" s="20">
        <f t="shared" si="5"/>
        <v>43434</v>
      </c>
      <c r="B182" s="25">
        <v>2.68</v>
      </c>
      <c r="C182" s="25"/>
    </row>
    <row r="183" spans="1:3" x14ac:dyDescent="0.3">
      <c r="A183" s="20">
        <f t="shared" si="5"/>
        <v>43465</v>
      </c>
      <c r="B183" s="25">
        <v>2.79</v>
      </c>
      <c r="C183" s="25"/>
    </row>
    <row r="184" spans="1:3" x14ac:dyDescent="0.3">
      <c r="A184" s="20">
        <f t="shared" si="5"/>
        <v>43496</v>
      </c>
      <c r="B184" s="25">
        <v>2.79</v>
      </c>
      <c r="C184" s="25"/>
    </row>
    <row r="185" spans="1:3" x14ac:dyDescent="0.3">
      <c r="A185" s="20">
        <f t="shared" si="5"/>
        <v>43524</v>
      </c>
      <c r="B185" s="25">
        <v>2.82</v>
      </c>
      <c r="C185" s="25"/>
    </row>
    <row r="186" spans="1:3" x14ac:dyDescent="0.3">
      <c r="A186" s="20">
        <f t="shared" si="5"/>
        <v>43555</v>
      </c>
      <c r="B186" s="25">
        <v>2.8</v>
      </c>
      <c r="C186" s="25"/>
    </row>
    <row r="187" spans="1:3" x14ac:dyDescent="0.3">
      <c r="A187" s="20">
        <f t="shared" si="5"/>
        <v>43585</v>
      </c>
      <c r="B187" s="25">
        <v>2.76</v>
      </c>
      <c r="C187" s="25"/>
    </row>
    <row r="188" spans="1:3" x14ac:dyDescent="0.3">
      <c r="A188" s="20">
        <f t="shared" si="5"/>
        <v>43616</v>
      </c>
      <c r="B188" s="25">
        <v>2.75</v>
      </c>
      <c r="C188" s="25"/>
    </row>
    <row r="189" spans="1:3" x14ac:dyDescent="0.3">
      <c r="A189" s="20">
        <f t="shared" si="5"/>
        <v>43646</v>
      </c>
      <c r="B189" s="25">
        <v>2.71</v>
      </c>
      <c r="C189" s="25"/>
    </row>
    <row r="190" spans="1:3" x14ac:dyDescent="0.3">
      <c r="A190" s="20">
        <f t="shared" si="5"/>
        <v>43677</v>
      </c>
      <c r="B190" s="25">
        <v>2.65</v>
      </c>
      <c r="C190" s="25"/>
    </row>
    <row r="191" spans="1:3" x14ac:dyDescent="0.3">
      <c r="A191" s="20">
        <f t="shared" si="5"/>
        <v>43708</v>
      </c>
      <c r="B191" s="25">
        <v>2.61</v>
      </c>
      <c r="C191" s="25"/>
    </row>
    <row r="192" spans="1:3" x14ac:dyDescent="0.3">
      <c r="A192" s="20">
        <f t="shared" si="5"/>
        <v>43738</v>
      </c>
      <c r="B192" s="25">
        <v>2.4900000000000002</v>
      </c>
      <c r="C192" s="25"/>
    </row>
    <row r="193" spans="1:5" x14ac:dyDescent="0.3">
      <c r="A193" s="20">
        <f t="shared" si="5"/>
        <v>43769</v>
      </c>
      <c r="B193" s="25">
        <v>2.42</v>
      </c>
      <c r="C193" s="25"/>
    </row>
    <row r="194" spans="1:5" x14ac:dyDescent="0.3">
      <c r="A194" s="20">
        <f t="shared" si="5"/>
        <v>43799</v>
      </c>
      <c r="B194" s="25">
        <v>2.38</v>
      </c>
      <c r="C194" s="25"/>
    </row>
    <row r="195" spans="1:5" x14ac:dyDescent="0.3">
      <c r="A195" s="20">
        <f t="shared" si="5"/>
        <v>43830</v>
      </c>
      <c r="B195" s="25">
        <v>2.35</v>
      </c>
      <c r="C195" s="25"/>
    </row>
    <row r="196" spans="1:5" x14ac:dyDescent="0.3">
      <c r="A196" s="20">
        <f t="shared" si="5"/>
        <v>43861</v>
      </c>
      <c r="B196" s="25">
        <v>2.38</v>
      </c>
      <c r="C196" s="25"/>
    </row>
    <row r="197" spans="1:5" x14ac:dyDescent="0.3">
      <c r="A197" s="20">
        <f t="shared" si="5"/>
        <v>43890</v>
      </c>
      <c r="B197" s="25">
        <v>2.4300000000000002</v>
      </c>
      <c r="C197" s="25"/>
    </row>
    <row r="198" spans="1:5" x14ac:dyDescent="0.3">
      <c r="A198" s="20">
        <f t="shared" si="5"/>
        <v>43921</v>
      </c>
      <c r="B198" s="25">
        <v>2.42</v>
      </c>
      <c r="C198" s="25"/>
    </row>
    <row r="199" spans="1:5" x14ac:dyDescent="0.3">
      <c r="A199" s="20">
        <f>EOMONTH(A198,1)</f>
        <v>43951</v>
      </c>
      <c r="B199" s="25">
        <v>2.37</v>
      </c>
      <c r="C199" s="25"/>
    </row>
    <row r="200" spans="1:5" x14ac:dyDescent="0.3">
      <c r="A200" s="20">
        <f t="shared" ref="A200:A211" si="6">EOMONTH(A199,1)</f>
        <v>43982</v>
      </c>
      <c r="B200" s="25">
        <v>2.39</v>
      </c>
      <c r="C200" s="25"/>
    </row>
    <row r="201" spans="1:5" x14ac:dyDescent="0.3">
      <c r="A201" s="20">
        <f t="shared" si="6"/>
        <v>44012</v>
      </c>
      <c r="B201" s="25">
        <v>2.2999999999999998</v>
      </c>
      <c r="C201" s="25"/>
    </row>
    <row r="202" spans="1:5" ht="19.8" x14ac:dyDescent="0.4">
      <c r="A202" s="20">
        <f t="shared" si="6"/>
        <v>44043</v>
      </c>
      <c r="B202" s="25">
        <v>2.23</v>
      </c>
      <c r="C202" s="25"/>
      <c r="E202" s="55" t="s">
        <v>32</v>
      </c>
    </row>
    <row r="203" spans="1:5" x14ac:dyDescent="0.3">
      <c r="A203" s="20">
        <f t="shared" si="6"/>
        <v>44074</v>
      </c>
      <c r="B203" s="25">
        <v>2.17</v>
      </c>
      <c r="C203" s="25"/>
    </row>
    <row r="204" spans="1:5" x14ac:dyDescent="0.3">
      <c r="A204" s="20">
        <f t="shared" si="6"/>
        <v>44104</v>
      </c>
      <c r="B204" s="25">
        <v>2.12</v>
      </c>
      <c r="C204" s="25"/>
    </row>
    <row r="205" spans="1:5" x14ac:dyDescent="0.3">
      <c r="A205" s="20">
        <f t="shared" si="6"/>
        <v>44135</v>
      </c>
      <c r="B205" s="25">
        <v>2.08</v>
      </c>
      <c r="C205" s="25"/>
    </row>
    <row r="206" spans="1:5" x14ac:dyDescent="0.3">
      <c r="A206" s="20">
        <f t="shared" si="6"/>
        <v>44165</v>
      </c>
      <c r="B206" s="25">
        <v>2.04</v>
      </c>
      <c r="C206" s="25"/>
    </row>
    <row r="207" spans="1:5" x14ac:dyDescent="0.3">
      <c r="A207" s="20">
        <f t="shared" si="6"/>
        <v>44196</v>
      </c>
      <c r="B207" s="25">
        <v>2.0099999999999998</v>
      </c>
      <c r="C207" s="25"/>
    </row>
    <row r="208" spans="1:5" x14ac:dyDescent="0.3">
      <c r="A208" s="20">
        <f t="shared" si="6"/>
        <v>44227</v>
      </c>
      <c r="B208" s="25">
        <v>1.99</v>
      </c>
      <c r="C208" s="25"/>
    </row>
    <row r="209" spans="1:6" x14ac:dyDescent="0.3">
      <c r="A209" s="20">
        <f t="shared" si="6"/>
        <v>44255</v>
      </c>
      <c r="B209" s="25">
        <v>1.99</v>
      </c>
      <c r="C209" s="25"/>
    </row>
    <row r="210" spans="1:6" x14ac:dyDescent="0.3">
      <c r="A210" s="20">
        <f t="shared" si="6"/>
        <v>44286</v>
      </c>
      <c r="B210" s="25">
        <v>1.98</v>
      </c>
      <c r="C210" s="25"/>
    </row>
    <row r="211" spans="1:6" x14ac:dyDescent="0.3">
      <c r="A211" s="20">
        <f t="shared" si="6"/>
        <v>44316</v>
      </c>
      <c r="B211" s="25">
        <v>2.0099999999999998</v>
      </c>
      <c r="C211" s="25"/>
    </row>
    <row r="212" spans="1:6" x14ac:dyDescent="0.3">
      <c r="A212" s="20">
        <f>EOMONTH(A211,1)</f>
        <v>44347</v>
      </c>
      <c r="B212" s="25">
        <v>2.06</v>
      </c>
      <c r="C212" s="25"/>
    </row>
    <row r="213" spans="1:6" x14ac:dyDescent="0.3">
      <c r="A213" s="20">
        <f t="shared" ref="A213:A217" si="7">EOMONTH(A212,1)</f>
        <v>44377</v>
      </c>
      <c r="B213" s="25">
        <v>2.12</v>
      </c>
      <c r="C213" s="25"/>
    </row>
    <row r="214" spans="1:6" x14ac:dyDescent="0.3">
      <c r="A214" s="20">
        <f t="shared" si="7"/>
        <v>44408</v>
      </c>
      <c r="B214" s="25">
        <v>2.2000000000000002</v>
      </c>
      <c r="C214" s="25"/>
    </row>
    <row r="215" spans="1:6" x14ac:dyDescent="0.3">
      <c r="A215" s="20">
        <f t="shared" si="7"/>
        <v>44439</v>
      </c>
      <c r="B215" s="25">
        <v>2.27</v>
      </c>
      <c r="C215" s="25">
        <v>2.31</v>
      </c>
    </row>
    <row r="216" spans="1:6" x14ac:dyDescent="0.3">
      <c r="A216" s="20">
        <f t="shared" si="7"/>
        <v>44469</v>
      </c>
      <c r="B216" s="25">
        <v>2.37</v>
      </c>
      <c r="C216" s="25">
        <f>'ČBA Hypomonitor-detail'!I7</f>
        <v>2.4302008435003524</v>
      </c>
    </row>
    <row r="217" spans="1:6" x14ac:dyDescent="0.3">
      <c r="A217" s="20">
        <f t="shared" si="7"/>
        <v>44500</v>
      </c>
      <c r="C217" s="26">
        <f>'ČBA Hypomonitor-detail'!I8</f>
        <v>2.5422964195124069</v>
      </c>
    </row>
    <row r="218" spans="1:6" x14ac:dyDescent="0.3">
      <c r="A218" s="20"/>
      <c r="E218" s="49" t="s">
        <v>31</v>
      </c>
      <c r="F218" s="49"/>
    </row>
    <row r="219" spans="1:6" x14ac:dyDescent="0.3">
      <c r="A219" s="20"/>
    </row>
    <row r="220" spans="1:6" x14ac:dyDescent="0.3">
      <c r="A220" s="20"/>
    </row>
    <row r="221" spans="1:6" x14ac:dyDescent="0.3">
      <c r="A221" s="20"/>
    </row>
    <row r="222" spans="1:6" x14ac:dyDescent="0.3"/>
    <row r="223" spans="1:6" x14ac:dyDescent="0.3"/>
    <row r="224" spans="1:6" x14ac:dyDescent="0.3"/>
    <row r="225" x14ac:dyDescent="0.3"/>
    <row r="226" x14ac:dyDescent="0.3"/>
    <row r="227" x14ac:dyDescent="0.3"/>
    <row r="228" x14ac:dyDescent="0.3"/>
    <row r="229" ht="5.25" customHeight="1" x14ac:dyDescent="0.3"/>
  </sheetData>
  <hyperlinks>
    <hyperlink ref="B3" r:id="rId1" xr:uid="{2EA4381A-0F13-4143-9DCF-23CE6F3F29CA}"/>
    <hyperlink ref="C3" r:id="rId2" xr:uid="{78C0B2F0-BDF7-4911-B812-2DE6F3DFA86E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Tabulka Shrnutí</vt:lpstr>
      <vt:lpstr>ČBA Hypomonitor-detail</vt:lpstr>
      <vt:lpstr>Tabulka Splátky</vt:lpstr>
      <vt:lpstr>Úrokové sazby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Seidler</dc:creator>
  <cp:lastModifiedBy>JS</cp:lastModifiedBy>
  <dcterms:created xsi:type="dcterms:W3CDTF">2021-10-13T11:37:25Z</dcterms:created>
  <dcterms:modified xsi:type="dcterms:W3CDTF">2021-11-28T19:35:14Z</dcterms:modified>
</cp:coreProperties>
</file>